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8735" windowHeight="7875"/>
  </bookViews>
  <sheets>
    <sheet name="UNDERGRAD-FULL-TIME-FACULTY" sheetId="1" r:id="rId1"/>
    <sheet name="UNDERGRAD-PART-TIME-FACULTY" sheetId="2" r:id="rId2"/>
    <sheet name="GRADUATE-FULL-TIME-FACULTY" sheetId="5" r:id="rId3"/>
    <sheet name="GRADUATE-PART-TIME-FACULTY" sheetId="6" r:id="rId4"/>
  </sheets>
  <definedNames>
    <definedName name="_xlnm.Print_Area" localSheetId="0">'UNDERGRAD-FULL-TIME-FACULTY'!$A$1:$H$41</definedName>
    <definedName name="_xlnm.Print_Area" localSheetId="1">'UNDERGRAD-PART-TIME-FACULTY'!$A$1:$H$41</definedName>
  </definedNames>
  <calcPr calcId="145621"/>
</workbook>
</file>

<file path=xl/calcChain.xml><?xml version="1.0" encoding="utf-8"?>
<calcChain xmlns="http://schemas.openxmlformats.org/spreadsheetml/2006/main">
  <c r="G29" i="6" l="1"/>
  <c r="H29" i="6" s="1"/>
  <c r="H37" i="5"/>
  <c r="H25" i="5"/>
  <c r="H17" i="5"/>
  <c r="H41" i="2"/>
  <c r="H37" i="2"/>
  <c r="H33" i="2"/>
  <c r="H29" i="2"/>
  <c r="H9" i="2"/>
  <c r="H5" i="2"/>
  <c r="H37" i="1"/>
  <c r="H29" i="1"/>
  <c r="G41" i="1"/>
  <c r="H41" i="1" s="1"/>
  <c r="G37" i="1"/>
  <c r="G33" i="1"/>
  <c r="H33" i="1" s="1"/>
  <c r="G29" i="1"/>
  <c r="G25" i="1"/>
  <c r="H25" i="1" s="1"/>
  <c r="G21" i="1"/>
  <c r="H21" i="1" s="1"/>
  <c r="G17" i="1"/>
  <c r="H17" i="1" s="1"/>
  <c r="G13" i="1"/>
  <c r="H13" i="1" s="1"/>
  <c r="G9" i="1"/>
  <c r="H9" i="1" s="1"/>
  <c r="G41" i="2"/>
  <c r="G37" i="2"/>
  <c r="G33" i="2"/>
  <c r="G29" i="2"/>
  <c r="G25" i="2"/>
  <c r="H25" i="2" s="1"/>
  <c r="G21" i="2"/>
  <c r="H21" i="2" s="1"/>
  <c r="G17" i="2"/>
  <c r="H17" i="2" s="1"/>
  <c r="G13" i="2"/>
  <c r="H13" i="2" s="1"/>
  <c r="G9" i="2"/>
  <c r="G37" i="6"/>
  <c r="H37" i="6" s="1"/>
  <c r="G33" i="6"/>
  <c r="H33" i="6" s="1"/>
  <c r="G25" i="6"/>
  <c r="H25" i="6" s="1"/>
  <c r="G21" i="6"/>
  <c r="H21" i="6" s="1"/>
  <c r="G17" i="6"/>
  <c r="H17" i="6" s="1"/>
  <c r="G13" i="6"/>
  <c r="H13" i="6" s="1"/>
  <c r="G9" i="6"/>
  <c r="H9" i="6" s="1"/>
  <c r="G5" i="6"/>
  <c r="H5" i="6" s="1"/>
  <c r="G9" i="5"/>
  <c r="H9" i="5" s="1"/>
  <c r="G13" i="5"/>
  <c r="H13" i="5" s="1"/>
  <c r="G17" i="5"/>
  <c r="G21" i="5"/>
  <c r="H21" i="5" s="1"/>
  <c r="G25" i="5"/>
  <c r="G29" i="5"/>
  <c r="H29" i="5" s="1"/>
  <c r="G33" i="5"/>
  <c r="H33" i="5" s="1"/>
  <c r="G37" i="5"/>
  <c r="G5" i="5"/>
  <c r="H5" i="5" s="1"/>
  <c r="G5" i="2"/>
  <c r="G5" i="1"/>
  <c r="H5" i="1" s="1"/>
</calcChain>
</file>

<file path=xl/sharedStrings.xml><?xml version="1.0" encoding="utf-8"?>
<sst xmlns="http://schemas.openxmlformats.org/spreadsheetml/2006/main" count="346" uniqueCount="24">
  <si>
    <t>COURSE PREFIX</t>
  </si>
  <si>
    <t>NUMBER</t>
  </si>
  <si>
    <t>SECTION</t>
  </si>
  <si>
    <t>SCHs</t>
  </si>
  <si>
    <t>ENROLLMENT</t>
  </si>
  <si>
    <t>% OF TIME</t>
  </si>
  <si>
    <t>LECTURE</t>
  </si>
  <si>
    <t>LABORATORY</t>
  </si>
  <si>
    <t>PRACTICUM</t>
  </si>
  <si>
    <t>INTENSIVE PRACTICUM (NURS, TECH)</t>
  </si>
  <si>
    <t>INTENSIVE LABORATORY (HUPF)</t>
  </si>
  <si>
    <t>SEMINARS</t>
  </si>
  <si>
    <t>INDEPENDENT STUDY</t>
  </si>
  <si>
    <t>PRIVATE LESSONS</t>
  </si>
  <si>
    <t>GROUP MUSIC INSTRUCTION</t>
  </si>
  <si>
    <t>WKLD HRS</t>
  </si>
  <si>
    <t>CONTACT HRS</t>
  </si>
  <si>
    <t>LARGE PRACTICUM (13+ STUDENTS)</t>
  </si>
  <si>
    <t>THESIS</t>
  </si>
  <si>
    <t>DISSERTATION</t>
  </si>
  <si>
    <r>
      <rPr>
        <b/>
        <i/>
        <sz val="11"/>
        <color rgb="FFFF0000"/>
        <rFont val="Book Antiqua"/>
        <family val="1"/>
      </rPr>
      <t>UNDERGRADUATE</t>
    </r>
    <r>
      <rPr>
        <b/>
        <i/>
        <sz val="11"/>
        <color theme="1"/>
        <rFont val="Book Antiqua"/>
        <family val="1"/>
      </rPr>
      <t xml:space="preserve"> COURSE CALCULATION FOR </t>
    </r>
    <r>
      <rPr>
        <b/>
        <i/>
        <sz val="11"/>
        <color rgb="FFFF0000"/>
        <rFont val="Book Antiqua"/>
        <family val="1"/>
      </rPr>
      <t>FULL-TIME</t>
    </r>
    <r>
      <rPr>
        <b/>
        <i/>
        <sz val="11"/>
        <color theme="1"/>
        <rFont val="Book Antiqua"/>
        <family val="1"/>
      </rPr>
      <t xml:space="preserve"> FACULTY  (Based on 15 workload hours)</t>
    </r>
  </si>
  <si>
    <r>
      <t>UNDERGRADUATE</t>
    </r>
    <r>
      <rPr>
        <b/>
        <i/>
        <sz val="11"/>
        <color theme="1"/>
        <rFont val="Book Antiqua"/>
        <family val="1"/>
      </rPr>
      <t xml:space="preserve"> COURSE CALCULATION FOR </t>
    </r>
    <r>
      <rPr>
        <b/>
        <i/>
        <sz val="11"/>
        <color rgb="FFFF0000"/>
        <rFont val="Book Antiqua"/>
        <family val="1"/>
      </rPr>
      <t>FULL-TIME</t>
    </r>
    <r>
      <rPr>
        <b/>
        <i/>
        <sz val="11"/>
        <color theme="1"/>
        <rFont val="Book Antiqua"/>
        <family val="1"/>
      </rPr>
      <t xml:space="preserve"> FACULTY  (Based on 15 workload hours)</t>
    </r>
  </si>
  <si>
    <r>
      <t>GRADUATE</t>
    </r>
    <r>
      <rPr>
        <b/>
        <i/>
        <sz val="11"/>
        <color theme="1"/>
        <rFont val="Book Antiqua"/>
        <family val="1"/>
      </rPr>
      <t xml:space="preserve"> COURSE CALCULATION FOR </t>
    </r>
    <r>
      <rPr>
        <b/>
        <i/>
        <sz val="11"/>
        <color rgb="FFFF0000"/>
        <rFont val="Book Antiqua"/>
        <family val="1"/>
      </rPr>
      <t>FULL-TIME</t>
    </r>
    <r>
      <rPr>
        <b/>
        <i/>
        <sz val="11"/>
        <color theme="1"/>
        <rFont val="Book Antiqua"/>
        <family val="1"/>
      </rPr>
      <t xml:space="preserve"> FACULTY  (Based on 15 workload hours)</t>
    </r>
  </si>
  <si>
    <r>
      <t>GRADUATE</t>
    </r>
    <r>
      <rPr>
        <b/>
        <i/>
        <sz val="11"/>
        <color theme="1"/>
        <rFont val="Book Antiqua"/>
        <family val="1"/>
      </rPr>
      <t xml:space="preserve"> COURSE CALCULATION FOR </t>
    </r>
    <r>
      <rPr>
        <b/>
        <i/>
        <sz val="11"/>
        <color rgb="FFFF0000"/>
        <rFont val="Book Antiqua"/>
        <family val="1"/>
      </rPr>
      <t>PART-TIME</t>
    </r>
    <r>
      <rPr>
        <b/>
        <i/>
        <sz val="11"/>
        <color theme="1"/>
        <rFont val="Book Antiqua"/>
        <family val="1"/>
      </rPr>
      <t xml:space="preserve"> FACULTY  (Based on 15 workload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</si>
</sst>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darkUp">
        <fgColor theme="7" tint="0.79998168889431442"/>
        <bgColor indexed="65"/>
      </patternFill>
    </fill>
    <fill>
      <patternFill patternType="solid">
        <fgColor rgb="FFFFFF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Border="1" applyProtection="1">
      <protection hidden="1"/>
    </xf>
    <xf numFmtId="9" fontId="3" fillId="0" borderId="1" xfId="1" applyFont="1" applyBorder="1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DD"/>
      <color rgb="FFCCEC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1"/>
  <sheetViews>
    <sheetView showGridLines="0" tabSelected="1" workbookViewId="0"/>
  </sheetViews>
  <sheetFormatPr defaultRowHeight="16.5" x14ac:dyDescent="0.3"/>
  <cols>
    <col min="1" max="1" width="42" style="2" customWidth="1"/>
    <col min="2" max="2" width="11" style="2" customWidth="1"/>
    <col min="3" max="3" width="11.140625" style="2" customWidth="1"/>
    <col min="4" max="4" width="8.7109375" style="6" customWidth="1"/>
    <col min="5" max="5" width="17" style="6" customWidth="1"/>
    <col min="6" max="6" width="18" style="6" bestFit="1" customWidth="1"/>
    <col min="7" max="8" width="13.42578125" style="2" customWidth="1"/>
    <col min="9" max="16384" width="9.140625" style="2"/>
  </cols>
  <sheetData>
    <row r="1" spans="1:10" x14ac:dyDescent="0.3">
      <c r="A1" s="1" t="s">
        <v>20</v>
      </c>
    </row>
    <row r="3" spans="1:10" x14ac:dyDescent="0.3">
      <c r="A3" s="1" t="s">
        <v>6</v>
      </c>
    </row>
    <row r="4" spans="1:10" ht="16.5" customHeight="1" x14ac:dyDescent="0.3">
      <c r="A4" s="3" t="s">
        <v>0</v>
      </c>
      <c r="B4" s="3" t="s">
        <v>1</v>
      </c>
      <c r="C4" s="3" t="s">
        <v>2</v>
      </c>
      <c r="D4" s="7" t="s">
        <v>3</v>
      </c>
      <c r="E4" s="7" t="s">
        <v>4</v>
      </c>
      <c r="F4" s="7" t="s">
        <v>16</v>
      </c>
      <c r="G4" s="3" t="s">
        <v>15</v>
      </c>
      <c r="H4" s="3" t="s">
        <v>5</v>
      </c>
    </row>
    <row r="5" spans="1:10" x14ac:dyDescent="0.3">
      <c r="A5" s="16"/>
      <c r="B5" s="16"/>
      <c r="C5" s="16"/>
      <c r="D5" s="17"/>
      <c r="E5" s="17"/>
      <c r="F5" s="13"/>
      <c r="G5" s="9">
        <f>($D$5)+IF($E$5&gt;51,$D$5*0.33)</f>
        <v>0</v>
      </c>
      <c r="H5" s="10">
        <f>SUM($G$5/15*1)</f>
        <v>0</v>
      </c>
      <c r="J5" s="18"/>
    </row>
    <row r="6" spans="1:10" x14ac:dyDescent="0.3">
      <c r="A6" s="5"/>
      <c r="B6" s="5"/>
      <c r="C6" s="5"/>
      <c r="D6" s="8"/>
      <c r="E6" s="8"/>
      <c r="G6" s="5"/>
    </row>
    <row r="7" spans="1:10" x14ac:dyDescent="0.3">
      <c r="A7" s="4" t="s">
        <v>7</v>
      </c>
    </row>
    <row r="8" spans="1:10" ht="16.5" customHeight="1" x14ac:dyDescent="0.3">
      <c r="A8" s="3" t="s">
        <v>0</v>
      </c>
      <c r="B8" s="3" t="s">
        <v>1</v>
      </c>
      <c r="C8" s="3" t="s">
        <v>2</v>
      </c>
      <c r="D8" s="7" t="s">
        <v>3</v>
      </c>
      <c r="E8" s="7" t="s">
        <v>4</v>
      </c>
      <c r="F8" s="7" t="s">
        <v>16</v>
      </c>
      <c r="G8" s="3" t="s">
        <v>15</v>
      </c>
      <c r="H8" s="3" t="s">
        <v>5</v>
      </c>
    </row>
    <row r="9" spans="1:10" x14ac:dyDescent="0.3">
      <c r="A9" s="16"/>
      <c r="B9" s="16"/>
      <c r="C9" s="16"/>
      <c r="D9" s="17"/>
      <c r="E9" s="17"/>
      <c r="F9" s="17"/>
      <c r="G9" s="9">
        <f>($F$9*0.5)+IF($E$9&gt;51,$D$9*0.33)</f>
        <v>0</v>
      </c>
      <c r="H9" s="10">
        <f>SUM($G$9/15*1)</f>
        <v>0</v>
      </c>
    </row>
    <row r="10" spans="1:10" x14ac:dyDescent="0.3">
      <c r="A10" s="5"/>
      <c r="B10" s="5"/>
      <c r="C10" s="5"/>
      <c r="D10" s="8"/>
      <c r="E10" s="8"/>
      <c r="H10" s="5"/>
    </row>
    <row r="11" spans="1:10" x14ac:dyDescent="0.3">
      <c r="A11" s="4" t="s">
        <v>10</v>
      </c>
    </row>
    <row r="12" spans="1:10" ht="16.5" customHeight="1" x14ac:dyDescent="0.3">
      <c r="A12" s="3" t="s">
        <v>0</v>
      </c>
      <c r="B12" s="3" t="s">
        <v>1</v>
      </c>
      <c r="C12" s="3" t="s">
        <v>2</v>
      </c>
      <c r="D12" s="7" t="s">
        <v>3</v>
      </c>
      <c r="E12" s="7" t="s">
        <v>4</v>
      </c>
      <c r="F12" s="7" t="s">
        <v>16</v>
      </c>
      <c r="G12" s="3" t="s">
        <v>15</v>
      </c>
      <c r="H12" s="3" t="s">
        <v>5</v>
      </c>
    </row>
    <row r="13" spans="1:10" x14ac:dyDescent="0.3">
      <c r="A13" s="16"/>
      <c r="B13" s="16"/>
      <c r="C13" s="16"/>
      <c r="D13" s="17"/>
      <c r="E13" s="17"/>
      <c r="F13" s="13"/>
      <c r="G13" s="9">
        <f>($D$13)+IF($E$13&gt;51,$D$13*0.33)</f>
        <v>0</v>
      </c>
      <c r="H13" s="10">
        <f>SUM($G$13/15*1)</f>
        <v>0</v>
      </c>
    </row>
    <row r="14" spans="1:10" x14ac:dyDescent="0.3">
      <c r="A14" s="5"/>
      <c r="B14" s="5"/>
      <c r="C14" s="5"/>
      <c r="D14" s="8"/>
      <c r="E14" s="8"/>
      <c r="H14" s="5"/>
    </row>
    <row r="15" spans="1:10" x14ac:dyDescent="0.3">
      <c r="A15" s="4" t="s">
        <v>8</v>
      </c>
    </row>
    <row r="16" spans="1:10" ht="16.5" customHeight="1" x14ac:dyDescent="0.3">
      <c r="A16" s="3" t="s">
        <v>0</v>
      </c>
      <c r="B16" s="3" t="s">
        <v>1</v>
      </c>
      <c r="C16" s="3" t="s">
        <v>2</v>
      </c>
      <c r="D16" s="7" t="s">
        <v>3</v>
      </c>
      <c r="E16" s="7" t="s">
        <v>4</v>
      </c>
      <c r="F16" s="7" t="s">
        <v>16</v>
      </c>
      <c r="G16" s="3" t="s">
        <v>15</v>
      </c>
      <c r="H16" s="3" t="s">
        <v>5</v>
      </c>
    </row>
    <row r="17" spans="1:8" x14ac:dyDescent="0.3">
      <c r="A17" s="16"/>
      <c r="B17" s="16"/>
      <c r="C17" s="16"/>
      <c r="D17" s="17"/>
      <c r="E17" s="17"/>
      <c r="F17" s="13"/>
      <c r="G17" s="9">
        <f>($D$17*$E$17)/12+IF($E$17&gt;51,$D$17*0.33)</f>
        <v>0</v>
      </c>
      <c r="H17" s="10">
        <f>SUM($G$17/15*1)</f>
        <v>0</v>
      </c>
    </row>
    <row r="18" spans="1:8" x14ac:dyDescent="0.3">
      <c r="A18" s="5"/>
      <c r="B18" s="5"/>
      <c r="C18" s="5"/>
      <c r="D18" s="8"/>
      <c r="E18" s="8"/>
      <c r="H18" s="5"/>
    </row>
    <row r="19" spans="1:8" x14ac:dyDescent="0.3">
      <c r="A19" s="4" t="s">
        <v>17</v>
      </c>
    </row>
    <row r="20" spans="1:8" ht="16.5" customHeight="1" x14ac:dyDescent="0.3">
      <c r="A20" s="3" t="s">
        <v>0</v>
      </c>
      <c r="B20" s="3" t="s">
        <v>1</v>
      </c>
      <c r="C20" s="3" t="s">
        <v>2</v>
      </c>
      <c r="D20" s="7" t="s">
        <v>3</v>
      </c>
      <c r="E20" s="7" t="s">
        <v>4</v>
      </c>
      <c r="F20" s="7" t="s">
        <v>16</v>
      </c>
      <c r="G20" s="3" t="s">
        <v>15</v>
      </c>
      <c r="H20" s="3" t="s">
        <v>5</v>
      </c>
    </row>
    <row r="21" spans="1:8" x14ac:dyDescent="0.3">
      <c r="A21" s="16"/>
      <c r="B21" s="16"/>
      <c r="C21" s="16"/>
      <c r="D21" s="17"/>
      <c r="E21" s="17"/>
      <c r="F21" s="13"/>
      <c r="G21" s="9">
        <f>($D$21)+IF($E$21&gt;51,$D$21*0.33)</f>
        <v>0</v>
      </c>
      <c r="H21" s="10">
        <f>SUM($G$21/15*1)</f>
        <v>0</v>
      </c>
    </row>
    <row r="22" spans="1:8" x14ac:dyDescent="0.3">
      <c r="A22" s="5"/>
      <c r="B22" s="5"/>
      <c r="C22" s="5"/>
      <c r="D22" s="8"/>
      <c r="E22" s="8"/>
      <c r="H22" s="5"/>
    </row>
    <row r="23" spans="1:8" x14ac:dyDescent="0.3">
      <c r="A23" s="4" t="s">
        <v>9</v>
      </c>
    </row>
    <row r="24" spans="1:8" ht="16.5" customHeight="1" x14ac:dyDescent="0.3">
      <c r="A24" s="3" t="s">
        <v>0</v>
      </c>
      <c r="B24" s="3" t="s">
        <v>1</v>
      </c>
      <c r="C24" s="3" t="s">
        <v>2</v>
      </c>
      <c r="D24" s="7" t="s">
        <v>3</v>
      </c>
      <c r="E24" s="7" t="s">
        <v>4</v>
      </c>
      <c r="F24" s="7" t="s">
        <v>16</v>
      </c>
      <c r="G24" s="3" t="s">
        <v>15</v>
      </c>
      <c r="H24" s="3" t="s">
        <v>5</v>
      </c>
    </row>
    <row r="25" spans="1:8" x14ac:dyDescent="0.3">
      <c r="A25" s="16"/>
      <c r="B25" s="16"/>
      <c r="C25" s="16"/>
      <c r="D25" s="17"/>
      <c r="E25" s="17"/>
      <c r="F25" s="13"/>
      <c r="G25" s="9">
        <f>($D$25*2)+IF($E$25&gt;51,$D$25*0.33)</f>
        <v>0</v>
      </c>
      <c r="H25" s="10">
        <f>SUM($G$25/15*1)</f>
        <v>0</v>
      </c>
    </row>
    <row r="26" spans="1:8" x14ac:dyDescent="0.3">
      <c r="A26" s="5"/>
      <c r="B26" s="5"/>
      <c r="C26" s="5"/>
      <c r="D26" s="8"/>
      <c r="E26" s="8"/>
      <c r="H26" s="5"/>
    </row>
    <row r="27" spans="1:8" x14ac:dyDescent="0.3">
      <c r="A27" s="4" t="s">
        <v>11</v>
      </c>
    </row>
    <row r="28" spans="1:8" ht="16.5" customHeight="1" x14ac:dyDescent="0.3">
      <c r="A28" s="3" t="s">
        <v>0</v>
      </c>
      <c r="B28" s="3" t="s">
        <v>1</v>
      </c>
      <c r="C28" s="3" t="s">
        <v>2</v>
      </c>
      <c r="D28" s="7" t="s">
        <v>3</v>
      </c>
      <c r="E28" s="7" t="s">
        <v>4</v>
      </c>
      <c r="F28" s="7" t="s">
        <v>16</v>
      </c>
      <c r="G28" s="3" t="s">
        <v>15</v>
      </c>
      <c r="H28" s="3" t="s">
        <v>5</v>
      </c>
    </row>
    <row r="29" spans="1:8" x14ac:dyDescent="0.3">
      <c r="A29" s="16"/>
      <c r="B29" s="16"/>
      <c r="C29" s="16"/>
      <c r="D29" s="17"/>
      <c r="E29" s="17"/>
      <c r="F29" s="13"/>
      <c r="G29" s="9">
        <f>($D$29)+IF($E$29&gt;51,$D$29*0.33)</f>
        <v>0</v>
      </c>
      <c r="H29" s="10">
        <f>SUM($G$29/15*1)</f>
        <v>0</v>
      </c>
    </row>
    <row r="30" spans="1:8" x14ac:dyDescent="0.3">
      <c r="A30" s="5"/>
      <c r="B30" s="5"/>
      <c r="C30" s="5"/>
      <c r="D30" s="8"/>
      <c r="E30" s="8"/>
      <c r="H30" s="5"/>
    </row>
    <row r="31" spans="1:8" x14ac:dyDescent="0.3">
      <c r="A31" s="4" t="s">
        <v>12</v>
      </c>
    </row>
    <row r="32" spans="1:8" ht="16.5" customHeight="1" x14ac:dyDescent="0.3">
      <c r="A32" s="3" t="s">
        <v>0</v>
      </c>
      <c r="B32" s="3" t="s">
        <v>1</v>
      </c>
      <c r="C32" s="3" t="s">
        <v>2</v>
      </c>
      <c r="D32" s="7" t="s">
        <v>3</v>
      </c>
      <c r="E32" s="7" t="s">
        <v>4</v>
      </c>
      <c r="F32" s="7" t="s">
        <v>16</v>
      </c>
      <c r="G32" s="3" t="s">
        <v>15</v>
      </c>
      <c r="H32" s="3" t="s">
        <v>5</v>
      </c>
    </row>
    <row r="33" spans="1:8" x14ac:dyDescent="0.3">
      <c r="A33" s="16"/>
      <c r="B33" s="16"/>
      <c r="C33" s="16"/>
      <c r="D33" s="17"/>
      <c r="E33" s="17"/>
      <c r="F33" s="13"/>
      <c r="G33" s="9">
        <f>($D$33*$E$33)/15+IF($E$33&gt;51,$D$33*0.33)</f>
        <v>0</v>
      </c>
      <c r="H33" s="10">
        <f>SUM($G$33/15*1)</f>
        <v>0</v>
      </c>
    </row>
    <row r="34" spans="1:8" x14ac:dyDescent="0.3">
      <c r="A34" s="5"/>
      <c r="B34" s="5"/>
      <c r="C34" s="5"/>
      <c r="D34" s="8"/>
      <c r="E34" s="8"/>
      <c r="H34" s="5"/>
    </row>
    <row r="35" spans="1:8" x14ac:dyDescent="0.3">
      <c r="A35" s="4" t="s">
        <v>13</v>
      </c>
    </row>
    <row r="36" spans="1:8" ht="16.5" customHeight="1" x14ac:dyDescent="0.3">
      <c r="A36" s="3" t="s">
        <v>0</v>
      </c>
      <c r="B36" s="3" t="s">
        <v>1</v>
      </c>
      <c r="C36" s="3" t="s">
        <v>2</v>
      </c>
      <c r="D36" s="7" t="s">
        <v>3</v>
      </c>
      <c r="E36" s="7" t="s">
        <v>4</v>
      </c>
      <c r="F36" s="7" t="s">
        <v>16</v>
      </c>
      <c r="G36" s="3" t="s">
        <v>15</v>
      </c>
      <c r="H36" s="3" t="s">
        <v>5</v>
      </c>
    </row>
    <row r="37" spans="1:8" x14ac:dyDescent="0.3">
      <c r="A37" s="16"/>
      <c r="B37" s="16"/>
      <c r="C37" s="16"/>
      <c r="D37" s="17"/>
      <c r="E37" s="17"/>
      <c r="F37" s="17"/>
      <c r="G37" s="9">
        <f>($F$37*0.5)+IF($E$37&gt;51,$D$37*0.33)</f>
        <v>0</v>
      </c>
      <c r="H37" s="10">
        <f>SUM($G$37/15*1)</f>
        <v>0</v>
      </c>
    </row>
    <row r="38" spans="1:8" x14ac:dyDescent="0.3">
      <c r="A38" s="5"/>
      <c r="B38" s="5"/>
      <c r="C38" s="5"/>
      <c r="D38" s="8"/>
      <c r="E38" s="8"/>
      <c r="H38" s="5"/>
    </row>
    <row r="39" spans="1:8" x14ac:dyDescent="0.3">
      <c r="A39" s="4" t="s">
        <v>14</v>
      </c>
    </row>
    <row r="40" spans="1:8" ht="16.5" customHeight="1" x14ac:dyDescent="0.3">
      <c r="A40" s="3" t="s">
        <v>0</v>
      </c>
      <c r="B40" s="3" t="s">
        <v>1</v>
      </c>
      <c r="C40" s="3" t="s">
        <v>2</v>
      </c>
      <c r="D40" s="7" t="s">
        <v>3</v>
      </c>
      <c r="E40" s="7" t="s">
        <v>4</v>
      </c>
      <c r="F40" s="7" t="s">
        <v>16</v>
      </c>
      <c r="G40" s="3" t="s">
        <v>15</v>
      </c>
      <c r="H40" s="3" t="s">
        <v>5</v>
      </c>
    </row>
    <row r="41" spans="1:8" x14ac:dyDescent="0.3">
      <c r="A41" s="16"/>
      <c r="B41" s="16"/>
      <c r="C41" s="16"/>
      <c r="D41" s="17"/>
      <c r="E41" s="17"/>
      <c r="F41" s="13"/>
      <c r="G41" s="9">
        <f>($D$41*0.5)+IF($E$41&gt;51,$D$41*0.33)</f>
        <v>0</v>
      </c>
      <c r="H41" s="10">
        <f>SUM($G$41/15*1)</f>
        <v>0</v>
      </c>
    </row>
  </sheetData>
  <sheetProtection password="BE03" sheet="1" objects="1" scenarios="1"/>
  <printOptions horizontalCentered="1"/>
  <pageMargins left="0.45" right="0.45" top="0.5" bottom="0.5" header="0.3" footer="0.3"/>
  <pageSetup scale="96" fitToHeight="0" orientation="landscape" verticalDpi="0" r:id="rId1"/>
  <headerFooter>
    <oddFooter>&amp;R&amp;"Book Antiqua,Regular"&amp;8 10-0526-FAC-WKLD-CALCULATION-WKSHEET.XLS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1"/>
  <sheetViews>
    <sheetView showGridLines="0" workbookViewId="0"/>
  </sheetViews>
  <sheetFormatPr defaultRowHeight="15" x14ac:dyDescent="0.25"/>
  <cols>
    <col min="1" max="1" width="42" customWidth="1"/>
    <col min="2" max="2" width="11" customWidth="1"/>
    <col min="3" max="3" width="11.140625" customWidth="1"/>
    <col min="4" max="4" width="8.7109375" customWidth="1"/>
    <col min="5" max="5" width="17" customWidth="1"/>
    <col min="6" max="6" width="18" style="15" bestFit="1" customWidth="1"/>
    <col min="7" max="8" width="13.42578125" customWidth="1"/>
  </cols>
  <sheetData>
    <row r="1" spans="1:8" ht="16.5" x14ac:dyDescent="0.3">
      <c r="A1" s="14" t="s">
        <v>21</v>
      </c>
      <c r="B1" s="2"/>
      <c r="C1" s="2"/>
      <c r="D1" s="6"/>
      <c r="E1" s="6"/>
      <c r="F1" s="6"/>
      <c r="G1" s="2"/>
      <c r="H1" s="2"/>
    </row>
    <row r="2" spans="1:8" ht="16.5" x14ac:dyDescent="0.3">
      <c r="A2" s="2"/>
      <c r="B2" s="2"/>
      <c r="C2" s="2"/>
      <c r="D2" s="6"/>
      <c r="E2" s="6"/>
      <c r="F2" s="6"/>
      <c r="G2" s="2"/>
      <c r="H2" s="2"/>
    </row>
    <row r="3" spans="1:8" ht="16.5" x14ac:dyDescent="0.3">
      <c r="A3" s="1" t="s">
        <v>6</v>
      </c>
      <c r="B3" s="2"/>
      <c r="C3" s="2"/>
      <c r="D3" s="6"/>
      <c r="E3" s="6"/>
      <c r="F3" s="6"/>
      <c r="G3" s="2"/>
      <c r="H3" s="2"/>
    </row>
    <row r="4" spans="1:8" ht="16.5" customHeight="1" x14ac:dyDescent="0.25">
      <c r="A4" s="3" t="s">
        <v>0</v>
      </c>
      <c r="B4" s="3" t="s">
        <v>1</v>
      </c>
      <c r="C4" s="3" t="s">
        <v>2</v>
      </c>
      <c r="D4" s="7" t="s">
        <v>3</v>
      </c>
      <c r="E4" s="7" t="s">
        <v>4</v>
      </c>
      <c r="F4" s="7" t="s">
        <v>16</v>
      </c>
      <c r="G4" s="3" t="s">
        <v>15</v>
      </c>
      <c r="H4" s="3" t="s">
        <v>5</v>
      </c>
    </row>
    <row r="5" spans="1:8" ht="16.5" x14ac:dyDescent="0.3">
      <c r="A5" s="16"/>
      <c r="B5" s="16"/>
      <c r="C5" s="16"/>
      <c r="D5" s="17"/>
      <c r="E5" s="17"/>
      <c r="F5" s="13"/>
      <c r="G5" s="9">
        <f>($D$5)+IF($E$5&gt;51,$D$5*0.25)</f>
        <v>0</v>
      </c>
      <c r="H5" s="10">
        <f>SUM($G$5/15*1)</f>
        <v>0</v>
      </c>
    </row>
    <row r="6" spans="1:8" ht="16.5" x14ac:dyDescent="0.3">
      <c r="A6" s="5"/>
      <c r="B6" s="5"/>
      <c r="C6" s="5"/>
      <c r="D6" s="8"/>
      <c r="E6" s="8"/>
      <c r="F6" s="6"/>
      <c r="G6" s="5"/>
      <c r="H6" s="2"/>
    </row>
    <row r="7" spans="1:8" ht="16.5" x14ac:dyDescent="0.3">
      <c r="A7" s="4" t="s">
        <v>7</v>
      </c>
      <c r="B7" s="2"/>
      <c r="C7" s="2"/>
      <c r="D7" s="6"/>
      <c r="E7" s="6"/>
      <c r="F7" s="6"/>
      <c r="G7" s="2"/>
      <c r="H7" s="2"/>
    </row>
    <row r="8" spans="1:8" ht="16.5" customHeight="1" x14ac:dyDescent="0.25">
      <c r="A8" s="3" t="s">
        <v>0</v>
      </c>
      <c r="B8" s="3" t="s">
        <v>1</v>
      </c>
      <c r="C8" s="3" t="s">
        <v>2</v>
      </c>
      <c r="D8" s="7" t="s">
        <v>3</v>
      </c>
      <c r="E8" s="7" t="s">
        <v>4</v>
      </c>
      <c r="F8" s="7" t="s">
        <v>16</v>
      </c>
      <c r="G8" s="3" t="s">
        <v>15</v>
      </c>
      <c r="H8" s="3" t="s">
        <v>5</v>
      </c>
    </row>
    <row r="9" spans="1:8" ht="16.5" x14ac:dyDescent="0.3">
      <c r="A9" s="16"/>
      <c r="B9" s="16"/>
      <c r="C9" s="16"/>
      <c r="D9" s="17"/>
      <c r="E9" s="17"/>
      <c r="F9" s="17"/>
      <c r="G9" s="9">
        <f>($F$9*0.5)+IF($E$9&gt;51,$D$9*0.25)</f>
        <v>0</v>
      </c>
      <c r="H9" s="10">
        <f>SUM($G$9/15*1)</f>
        <v>0</v>
      </c>
    </row>
    <row r="10" spans="1:8" ht="16.5" x14ac:dyDescent="0.3">
      <c r="A10" s="11"/>
      <c r="B10" s="11"/>
      <c r="C10" s="11"/>
      <c r="D10" s="12"/>
      <c r="E10" s="12"/>
      <c r="F10" s="6"/>
      <c r="G10" s="2"/>
      <c r="H10" s="5"/>
    </row>
    <row r="11" spans="1:8" ht="16.5" x14ac:dyDescent="0.3">
      <c r="A11" s="4" t="s">
        <v>10</v>
      </c>
      <c r="B11" s="2"/>
      <c r="C11" s="2"/>
      <c r="D11" s="6"/>
      <c r="E11" s="6"/>
      <c r="F11" s="6"/>
      <c r="G11" s="2"/>
      <c r="H11" s="2"/>
    </row>
    <row r="12" spans="1:8" ht="16.5" customHeight="1" x14ac:dyDescent="0.25">
      <c r="A12" s="3" t="s">
        <v>0</v>
      </c>
      <c r="B12" s="3" t="s">
        <v>1</v>
      </c>
      <c r="C12" s="3" t="s">
        <v>2</v>
      </c>
      <c r="D12" s="7" t="s">
        <v>3</v>
      </c>
      <c r="E12" s="7" t="s">
        <v>4</v>
      </c>
      <c r="F12" s="7" t="s">
        <v>16</v>
      </c>
      <c r="G12" s="3" t="s">
        <v>15</v>
      </c>
      <c r="H12" s="3" t="s">
        <v>5</v>
      </c>
    </row>
    <row r="13" spans="1:8" ht="16.5" x14ac:dyDescent="0.3">
      <c r="A13" s="16"/>
      <c r="B13" s="16"/>
      <c r="C13" s="16"/>
      <c r="D13" s="17"/>
      <c r="E13" s="17"/>
      <c r="F13" s="13"/>
      <c r="G13" s="9">
        <f>($D$13)+IF($E$13&gt;51,$D$13*0.25)</f>
        <v>0</v>
      </c>
      <c r="H13" s="10">
        <f>SUM($G$13/15*1)</f>
        <v>0</v>
      </c>
    </row>
    <row r="14" spans="1:8" ht="16.5" x14ac:dyDescent="0.3">
      <c r="A14" s="5"/>
      <c r="B14" s="5"/>
      <c r="C14" s="5"/>
      <c r="D14" s="8"/>
      <c r="E14" s="8"/>
      <c r="F14" s="6"/>
      <c r="G14" s="2"/>
      <c r="H14" s="5"/>
    </row>
    <row r="15" spans="1:8" ht="16.5" x14ac:dyDescent="0.3">
      <c r="A15" s="4" t="s">
        <v>8</v>
      </c>
      <c r="B15" s="2"/>
      <c r="C15" s="2"/>
      <c r="D15" s="6"/>
      <c r="E15" s="6"/>
      <c r="F15" s="6"/>
      <c r="G15" s="2"/>
      <c r="H15" s="2"/>
    </row>
    <row r="16" spans="1:8" ht="16.5" customHeight="1" x14ac:dyDescent="0.25">
      <c r="A16" s="3" t="s">
        <v>0</v>
      </c>
      <c r="B16" s="3" t="s">
        <v>1</v>
      </c>
      <c r="C16" s="3" t="s">
        <v>2</v>
      </c>
      <c r="D16" s="7" t="s">
        <v>3</v>
      </c>
      <c r="E16" s="7" t="s">
        <v>4</v>
      </c>
      <c r="F16" s="7" t="s">
        <v>16</v>
      </c>
      <c r="G16" s="3" t="s">
        <v>15</v>
      </c>
      <c r="H16" s="3" t="s">
        <v>5</v>
      </c>
    </row>
    <row r="17" spans="1:8" ht="16.5" x14ac:dyDescent="0.3">
      <c r="A17" s="16"/>
      <c r="B17" s="16"/>
      <c r="C17" s="16"/>
      <c r="D17" s="17"/>
      <c r="E17" s="17"/>
      <c r="F17" s="13"/>
      <c r="G17" s="9">
        <f>($D$17*$E$17)/12+IF($E$17&gt;51,$D$17*0.25)</f>
        <v>0</v>
      </c>
      <c r="H17" s="10">
        <f>SUM($G$17/15*1)</f>
        <v>0</v>
      </c>
    </row>
    <row r="18" spans="1:8" ht="16.5" x14ac:dyDescent="0.3">
      <c r="A18" s="5"/>
      <c r="B18" s="5"/>
      <c r="C18" s="5"/>
      <c r="D18" s="8"/>
      <c r="E18" s="8"/>
      <c r="F18" s="6"/>
      <c r="G18" s="2"/>
      <c r="H18" s="5"/>
    </row>
    <row r="19" spans="1:8" ht="16.5" x14ac:dyDescent="0.3">
      <c r="A19" s="4" t="s">
        <v>17</v>
      </c>
      <c r="B19" s="2"/>
      <c r="C19" s="2"/>
      <c r="D19" s="6"/>
      <c r="E19" s="6"/>
      <c r="F19" s="6"/>
      <c r="G19" s="2"/>
      <c r="H19" s="2"/>
    </row>
    <row r="20" spans="1:8" ht="16.5" customHeight="1" x14ac:dyDescent="0.25">
      <c r="A20" s="3" t="s">
        <v>0</v>
      </c>
      <c r="B20" s="3" t="s">
        <v>1</v>
      </c>
      <c r="C20" s="3" t="s">
        <v>2</v>
      </c>
      <c r="D20" s="7" t="s">
        <v>3</v>
      </c>
      <c r="E20" s="7" t="s">
        <v>4</v>
      </c>
      <c r="F20" s="7" t="s">
        <v>16</v>
      </c>
      <c r="G20" s="3" t="s">
        <v>15</v>
      </c>
      <c r="H20" s="3" t="s">
        <v>5</v>
      </c>
    </row>
    <row r="21" spans="1:8" ht="16.5" x14ac:dyDescent="0.3">
      <c r="A21" s="16"/>
      <c r="B21" s="16"/>
      <c r="C21" s="16"/>
      <c r="D21" s="17"/>
      <c r="E21" s="17"/>
      <c r="F21" s="13"/>
      <c r="G21" s="9">
        <f>($D$21)+IF($E$21&gt;51,$D$21*0.25)</f>
        <v>0</v>
      </c>
      <c r="H21" s="10">
        <f>SUM($G$21/15*1)</f>
        <v>0</v>
      </c>
    </row>
    <row r="22" spans="1:8" ht="16.5" x14ac:dyDescent="0.3">
      <c r="A22" s="5"/>
      <c r="B22" s="5"/>
      <c r="C22" s="5"/>
      <c r="D22" s="8"/>
      <c r="E22" s="8"/>
      <c r="F22" s="6"/>
      <c r="G22" s="2"/>
      <c r="H22" s="5"/>
    </row>
    <row r="23" spans="1:8" ht="16.5" x14ac:dyDescent="0.3">
      <c r="A23" s="4" t="s">
        <v>9</v>
      </c>
      <c r="B23" s="2"/>
      <c r="C23" s="2"/>
      <c r="D23" s="6"/>
      <c r="E23" s="6"/>
      <c r="F23" s="6"/>
      <c r="G23" s="2"/>
      <c r="H23" s="2"/>
    </row>
    <row r="24" spans="1:8" ht="16.5" customHeight="1" x14ac:dyDescent="0.25">
      <c r="A24" s="3" t="s">
        <v>0</v>
      </c>
      <c r="B24" s="3" t="s">
        <v>1</v>
      </c>
      <c r="C24" s="3" t="s">
        <v>2</v>
      </c>
      <c r="D24" s="7" t="s">
        <v>3</v>
      </c>
      <c r="E24" s="7" t="s">
        <v>4</v>
      </c>
      <c r="F24" s="7" t="s">
        <v>16</v>
      </c>
      <c r="G24" s="3" t="s">
        <v>15</v>
      </c>
      <c r="H24" s="3" t="s">
        <v>5</v>
      </c>
    </row>
    <row r="25" spans="1:8" ht="16.5" x14ac:dyDescent="0.3">
      <c r="A25" s="16"/>
      <c r="B25" s="16"/>
      <c r="C25" s="16"/>
      <c r="D25" s="17"/>
      <c r="E25" s="17"/>
      <c r="F25" s="13"/>
      <c r="G25" s="9">
        <f>($D$25*2)+IF($E$25&gt;51,$D$25*0.25)</f>
        <v>0</v>
      </c>
      <c r="H25" s="10">
        <f>SUM($G$25/15*1)</f>
        <v>0</v>
      </c>
    </row>
    <row r="26" spans="1:8" ht="16.5" x14ac:dyDescent="0.3">
      <c r="A26" s="5"/>
      <c r="B26" s="5"/>
      <c r="C26" s="5"/>
      <c r="D26" s="8"/>
      <c r="E26" s="8"/>
      <c r="F26" s="6"/>
      <c r="G26" s="2"/>
      <c r="H26" s="5"/>
    </row>
    <row r="27" spans="1:8" ht="16.5" x14ac:dyDescent="0.3">
      <c r="A27" s="4" t="s">
        <v>11</v>
      </c>
      <c r="B27" s="2"/>
      <c r="C27" s="2"/>
      <c r="D27" s="6"/>
      <c r="E27" s="6"/>
      <c r="F27" s="6"/>
      <c r="G27" s="2"/>
      <c r="H27" s="2"/>
    </row>
    <row r="28" spans="1:8" ht="16.5" customHeight="1" x14ac:dyDescent="0.25">
      <c r="A28" s="3" t="s">
        <v>0</v>
      </c>
      <c r="B28" s="3" t="s">
        <v>1</v>
      </c>
      <c r="C28" s="3" t="s">
        <v>2</v>
      </c>
      <c r="D28" s="7" t="s">
        <v>3</v>
      </c>
      <c r="E28" s="7" t="s">
        <v>4</v>
      </c>
      <c r="F28" s="7" t="s">
        <v>16</v>
      </c>
      <c r="G28" s="3" t="s">
        <v>15</v>
      </c>
      <c r="H28" s="3" t="s">
        <v>5</v>
      </c>
    </row>
    <row r="29" spans="1:8" ht="16.5" x14ac:dyDescent="0.3">
      <c r="A29" s="16"/>
      <c r="B29" s="16"/>
      <c r="C29" s="16"/>
      <c r="D29" s="17"/>
      <c r="E29" s="17"/>
      <c r="F29" s="13"/>
      <c r="G29" s="9">
        <f>($D$29)+IF($E$29&gt;51,$D$29*0.25)</f>
        <v>0</v>
      </c>
      <c r="H29" s="10">
        <f>SUM($G$29/15*1)</f>
        <v>0</v>
      </c>
    </row>
    <row r="30" spans="1:8" ht="16.5" x14ac:dyDescent="0.3">
      <c r="A30" s="5"/>
      <c r="B30" s="5"/>
      <c r="C30" s="5"/>
      <c r="D30" s="8"/>
      <c r="E30" s="8"/>
      <c r="F30" s="6"/>
      <c r="G30" s="2"/>
      <c r="H30" s="5"/>
    </row>
    <row r="31" spans="1:8" ht="16.5" x14ac:dyDescent="0.3">
      <c r="A31" s="4" t="s">
        <v>12</v>
      </c>
      <c r="B31" s="2"/>
      <c r="C31" s="2"/>
      <c r="D31" s="6"/>
      <c r="E31" s="6"/>
      <c r="F31" s="6"/>
      <c r="G31" s="2"/>
      <c r="H31" s="2"/>
    </row>
    <row r="32" spans="1:8" ht="16.5" customHeight="1" x14ac:dyDescent="0.25">
      <c r="A32" s="3" t="s">
        <v>0</v>
      </c>
      <c r="B32" s="3" t="s">
        <v>1</v>
      </c>
      <c r="C32" s="3" t="s">
        <v>2</v>
      </c>
      <c r="D32" s="7" t="s">
        <v>3</v>
      </c>
      <c r="E32" s="7" t="s">
        <v>4</v>
      </c>
      <c r="F32" s="7" t="s">
        <v>16</v>
      </c>
      <c r="G32" s="3" t="s">
        <v>15</v>
      </c>
      <c r="H32" s="3" t="s">
        <v>5</v>
      </c>
    </row>
    <row r="33" spans="1:8" ht="16.5" x14ac:dyDescent="0.3">
      <c r="A33" s="16"/>
      <c r="B33" s="16"/>
      <c r="C33" s="16"/>
      <c r="D33" s="17"/>
      <c r="E33" s="17"/>
      <c r="F33" s="13"/>
      <c r="G33" s="9">
        <f>($D$33*$E$33)/15+IF($E$33&gt;51,$D$33*0.25)</f>
        <v>0</v>
      </c>
      <c r="H33" s="10">
        <f>SUM($G$33/15*1)</f>
        <v>0</v>
      </c>
    </row>
    <row r="34" spans="1:8" ht="16.5" x14ac:dyDescent="0.3">
      <c r="A34" s="5"/>
      <c r="B34" s="5"/>
      <c r="C34" s="5"/>
      <c r="D34" s="8"/>
      <c r="E34" s="8"/>
      <c r="F34" s="6"/>
      <c r="G34" s="2"/>
      <c r="H34" s="5"/>
    </row>
    <row r="35" spans="1:8" ht="16.5" x14ac:dyDescent="0.3">
      <c r="A35" s="4" t="s">
        <v>13</v>
      </c>
      <c r="B35" s="2"/>
      <c r="C35" s="2"/>
      <c r="D35" s="6"/>
      <c r="E35" s="6"/>
      <c r="F35" s="6"/>
      <c r="G35" s="2"/>
      <c r="H35" s="2"/>
    </row>
    <row r="36" spans="1:8" ht="16.5" customHeight="1" x14ac:dyDescent="0.25">
      <c r="A36" s="3" t="s">
        <v>0</v>
      </c>
      <c r="B36" s="3" t="s">
        <v>1</v>
      </c>
      <c r="C36" s="3" t="s">
        <v>2</v>
      </c>
      <c r="D36" s="7" t="s">
        <v>3</v>
      </c>
      <c r="E36" s="7" t="s">
        <v>4</v>
      </c>
      <c r="F36" s="7" t="s">
        <v>16</v>
      </c>
      <c r="G36" s="3" t="s">
        <v>15</v>
      </c>
      <c r="H36" s="3" t="s">
        <v>5</v>
      </c>
    </row>
    <row r="37" spans="1:8" ht="16.5" x14ac:dyDescent="0.3">
      <c r="A37" s="16"/>
      <c r="B37" s="16"/>
      <c r="C37" s="16"/>
      <c r="D37" s="17"/>
      <c r="E37" s="17"/>
      <c r="F37" s="17"/>
      <c r="G37" s="9">
        <f>($F$37*0.5)+IF($E$37&gt;51,$D$37*0.25)</f>
        <v>0</v>
      </c>
      <c r="H37" s="10">
        <f>SUM($G$37/15*1)</f>
        <v>0</v>
      </c>
    </row>
    <row r="38" spans="1:8" ht="16.5" x14ac:dyDescent="0.3">
      <c r="A38" s="5"/>
      <c r="B38" s="5"/>
      <c r="C38" s="5"/>
      <c r="D38" s="8"/>
      <c r="E38" s="8"/>
      <c r="F38" s="6"/>
      <c r="G38" s="2"/>
      <c r="H38" s="5"/>
    </row>
    <row r="39" spans="1:8" ht="16.5" x14ac:dyDescent="0.3">
      <c r="A39" s="4" t="s">
        <v>14</v>
      </c>
      <c r="B39" s="2"/>
      <c r="C39" s="2"/>
      <c r="D39" s="6"/>
      <c r="E39" s="6"/>
      <c r="F39" s="6"/>
      <c r="G39" s="2"/>
      <c r="H39" s="2"/>
    </row>
    <row r="40" spans="1:8" ht="16.5" customHeight="1" x14ac:dyDescent="0.25">
      <c r="A40" s="3" t="s">
        <v>0</v>
      </c>
      <c r="B40" s="3" t="s">
        <v>1</v>
      </c>
      <c r="C40" s="3" t="s">
        <v>2</v>
      </c>
      <c r="D40" s="7" t="s">
        <v>3</v>
      </c>
      <c r="E40" s="7" t="s">
        <v>4</v>
      </c>
      <c r="F40" s="7" t="s">
        <v>16</v>
      </c>
      <c r="G40" s="3" t="s">
        <v>15</v>
      </c>
      <c r="H40" s="3" t="s">
        <v>5</v>
      </c>
    </row>
    <row r="41" spans="1:8" ht="16.5" x14ac:dyDescent="0.3">
      <c r="A41" s="16"/>
      <c r="B41" s="16"/>
      <c r="C41" s="16"/>
      <c r="D41" s="17"/>
      <c r="E41" s="17"/>
      <c r="F41" s="13"/>
      <c r="G41" s="9">
        <f>($D$41*0.5)+IF($E$41&gt;51,$D$41*0.25)</f>
        <v>0</v>
      </c>
      <c r="H41" s="10">
        <f>SUM($G$41/15*1)</f>
        <v>0</v>
      </c>
    </row>
  </sheetData>
  <sheetProtection password="BE03" sheet="1" objects="1" scenarios="1"/>
  <printOptions horizontalCentered="1"/>
  <pageMargins left="0.45" right="0.45" top="0.5" bottom="0.5" header="0.3" footer="0.3"/>
  <pageSetup scale="96" fitToHeight="0" orientation="landscape" verticalDpi="0" r:id="rId1"/>
  <headerFooter>
    <oddFooter>&amp;R&amp;"Book Antiqua,Regular"&amp;8 10-0526-FAC-WKLD-CALCULATION-WKSHEET.XLS</oddFooter>
  </headerFooter>
  <rowBreaks count="1" manualBreakCount="1"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7"/>
  <sheetViews>
    <sheetView showGridLines="0" workbookViewId="0"/>
  </sheetViews>
  <sheetFormatPr defaultRowHeight="16.5" x14ac:dyDescent="0.3"/>
  <cols>
    <col min="1" max="1" width="42" style="2" customWidth="1"/>
    <col min="2" max="2" width="11" style="2" customWidth="1"/>
    <col min="3" max="3" width="11.140625" style="2" customWidth="1"/>
    <col min="4" max="4" width="8.7109375" style="6" customWidth="1"/>
    <col min="5" max="5" width="17" style="6" customWidth="1"/>
    <col min="6" max="6" width="18" style="6" bestFit="1" customWidth="1"/>
    <col min="7" max="8" width="13.42578125" style="2" customWidth="1"/>
    <col min="9" max="16384" width="9.140625" style="2"/>
  </cols>
  <sheetData>
    <row r="1" spans="1:8" x14ac:dyDescent="0.3">
      <c r="A1" s="14" t="s">
        <v>22</v>
      </c>
    </row>
    <row r="3" spans="1:8" x14ac:dyDescent="0.3">
      <c r="A3" s="1" t="s">
        <v>6</v>
      </c>
    </row>
    <row r="4" spans="1:8" ht="16.5" customHeight="1" x14ac:dyDescent="0.3">
      <c r="A4" s="3" t="s">
        <v>0</v>
      </c>
      <c r="B4" s="3" t="s">
        <v>1</v>
      </c>
      <c r="C4" s="3" t="s">
        <v>2</v>
      </c>
      <c r="D4" s="7" t="s">
        <v>3</v>
      </c>
      <c r="E4" s="7" t="s">
        <v>4</v>
      </c>
      <c r="F4" s="7" t="s">
        <v>16</v>
      </c>
      <c r="G4" s="3" t="s">
        <v>15</v>
      </c>
      <c r="H4" s="3" t="s">
        <v>5</v>
      </c>
    </row>
    <row r="5" spans="1:8" x14ac:dyDescent="0.3">
      <c r="A5" s="16"/>
      <c r="B5" s="16"/>
      <c r="C5" s="16"/>
      <c r="D5" s="17"/>
      <c r="E5" s="17"/>
      <c r="F5" s="13"/>
      <c r="G5" s="9">
        <f>($D$5)+IF($E$5&gt;51,$D$5*0.33)+($D$5*0.33)</f>
        <v>0</v>
      </c>
      <c r="H5" s="10">
        <f>SUM($G$5/15*1)</f>
        <v>0</v>
      </c>
    </row>
    <row r="6" spans="1:8" x14ac:dyDescent="0.3">
      <c r="A6" s="5"/>
      <c r="B6" s="5"/>
      <c r="C6" s="5"/>
      <c r="D6" s="8"/>
      <c r="E6" s="8"/>
      <c r="G6" s="5"/>
    </row>
    <row r="7" spans="1:8" x14ac:dyDescent="0.3">
      <c r="A7" s="4" t="s">
        <v>7</v>
      </c>
    </row>
    <row r="8" spans="1:8" x14ac:dyDescent="0.3">
      <c r="A8" s="3" t="s">
        <v>0</v>
      </c>
      <c r="B8" s="3" t="s">
        <v>1</v>
      </c>
      <c r="C8" s="3" t="s">
        <v>2</v>
      </c>
      <c r="D8" s="7" t="s">
        <v>3</v>
      </c>
      <c r="E8" s="7" t="s">
        <v>4</v>
      </c>
      <c r="F8" s="7" t="s">
        <v>16</v>
      </c>
      <c r="G8" s="3" t="s">
        <v>15</v>
      </c>
      <c r="H8" s="3" t="s">
        <v>5</v>
      </c>
    </row>
    <row r="9" spans="1:8" x14ac:dyDescent="0.3">
      <c r="A9" s="16"/>
      <c r="B9" s="16"/>
      <c r="C9" s="16"/>
      <c r="D9" s="17"/>
      <c r="E9" s="17"/>
      <c r="F9" s="17"/>
      <c r="G9" s="9">
        <f>($F$9*0.5)+IF($E$9&gt;51,$D$9*0.33)+($D$9*0.33)</f>
        <v>0</v>
      </c>
      <c r="H9" s="10">
        <f>SUM($G$9/15*1)</f>
        <v>0</v>
      </c>
    </row>
    <row r="10" spans="1:8" x14ac:dyDescent="0.3">
      <c r="A10" s="5"/>
      <c r="B10" s="5"/>
      <c r="C10" s="5"/>
      <c r="D10" s="8"/>
      <c r="E10" s="8"/>
      <c r="H10" s="5"/>
    </row>
    <row r="11" spans="1:8" x14ac:dyDescent="0.3">
      <c r="A11" s="4" t="s">
        <v>8</v>
      </c>
    </row>
    <row r="12" spans="1:8" x14ac:dyDescent="0.3">
      <c r="A12" s="3" t="s">
        <v>0</v>
      </c>
      <c r="B12" s="3" t="s">
        <v>1</v>
      </c>
      <c r="C12" s="3" t="s">
        <v>2</v>
      </c>
      <c r="D12" s="7" t="s">
        <v>3</v>
      </c>
      <c r="E12" s="7" t="s">
        <v>4</v>
      </c>
      <c r="F12" s="7" t="s">
        <v>16</v>
      </c>
      <c r="G12" s="3" t="s">
        <v>15</v>
      </c>
      <c r="H12" s="3" t="s">
        <v>5</v>
      </c>
    </row>
    <row r="13" spans="1:8" x14ac:dyDescent="0.3">
      <c r="A13" s="16"/>
      <c r="B13" s="16"/>
      <c r="C13" s="16"/>
      <c r="D13" s="17"/>
      <c r="E13" s="17"/>
      <c r="F13" s="13"/>
      <c r="G13" s="9">
        <f>($D$13*$E$13)/12+($D$13*0.33)</f>
        <v>0</v>
      </c>
      <c r="H13" s="10">
        <f>SUM($G$13/15*1)</f>
        <v>0</v>
      </c>
    </row>
    <row r="14" spans="1:8" x14ac:dyDescent="0.3">
      <c r="A14" s="5"/>
      <c r="B14" s="5"/>
      <c r="C14" s="5"/>
      <c r="D14" s="8"/>
      <c r="E14" s="8"/>
      <c r="H14" s="5"/>
    </row>
    <row r="15" spans="1:8" x14ac:dyDescent="0.3">
      <c r="A15" s="4" t="s">
        <v>17</v>
      </c>
    </row>
    <row r="16" spans="1:8" x14ac:dyDescent="0.3">
      <c r="A16" s="3" t="s">
        <v>0</v>
      </c>
      <c r="B16" s="3" t="s">
        <v>1</v>
      </c>
      <c r="C16" s="3" t="s">
        <v>2</v>
      </c>
      <c r="D16" s="7" t="s">
        <v>3</v>
      </c>
      <c r="E16" s="7" t="s">
        <v>4</v>
      </c>
      <c r="F16" s="7" t="s">
        <v>16</v>
      </c>
      <c r="G16" s="3" t="s">
        <v>15</v>
      </c>
      <c r="H16" s="3" t="s">
        <v>5</v>
      </c>
    </row>
    <row r="17" spans="1:8" x14ac:dyDescent="0.3">
      <c r="A17" s="16"/>
      <c r="B17" s="16"/>
      <c r="C17" s="16"/>
      <c r="D17" s="17"/>
      <c r="E17" s="17"/>
      <c r="F17" s="13"/>
      <c r="G17" s="9">
        <f>($D$17)+($D$17*0.33)</f>
        <v>0</v>
      </c>
      <c r="H17" s="10">
        <f>SUM($G$17/15*1)</f>
        <v>0</v>
      </c>
    </row>
    <row r="18" spans="1:8" x14ac:dyDescent="0.3">
      <c r="A18" s="5"/>
      <c r="B18" s="5"/>
      <c r="C18" s="5"/>
      <c r="D18" s="8"/>
      <c r="E18" s="8"/>
      <c r="H18" s="5"/>
    </row>
    <row r="19" spans="1:8" x14ac:dyDescent="0.3">
      <c r="A19" s="4" t="s">
        <v>9</v>
      </c>
    </row>
    <row r="20" spans="1:8" x14ac:dyDescent="0.3">
      <c r="A20" s="3" t="s">
        <v>0</v>
      </c>
      <c r="B20" s="3" t="s">
        <v>1</v>
      </c>
      <c r="C20" s="3" t="s">
        <v>2</v>
      </c>
      <c r="D20" s="7" t="s">
        <v>3</v>
      </c>
      <c r="E20" s="7" t="s">
        <v>4</v>
      </c>
      <c r="F20" s="7" t="s">
        <v>16</v>
      </c>
      <c r="G20" s="3" t="s">
        <v>15</v>
      </c>
      <c r="H20" s="3" t="s">
        <v>5</v>
      </c>
    </row>
    <row r="21" spans="1:8" x14ac:dyDescent="0.3">
      <c r="A21" s="16"/>
      <c r="B21" s="16"/>
      <c r="C21" s="16"/>
      <c r="D21" s="17"/>
      <c r="E21" s="17"/>
      <c r="F21" s="13"/>
      <c r="G21" s="9">
        <f>($D$21*2)+($D$21*0.33)</f>
        <v>0</v>
      </c>
      <c r="H21" s="10">
        <f>SUM($G$21/15*1)</f>
        <v>0</v>
      </c>
    </row>
    <row r="22" spans="1:8" x14ac:dyDescent="0.3">
      <c r="A22" s="5"/>
      <c r="B22" s="5"/>
      <c r="C22" s="5"/>
      <c r="D22" s="8"/>
      <c r="E22" s="8"/>
      <c r="H22" s="5"/>
    </row>
    <row r="23" spans="1:8" x14ac:dyDescent="0.3">
      <c r="A23" s="4" t="s">
        <v>11</v>
      </c>
    </row>
    <row r="24" spans="1:8" x14ac:dyDescent="0.3">
      <c r="A24" s="3" t="s">
        <v>0</v>
      </c>
      <c r="B24" s="3" t="s">
        <v>1</v>
      </c>
      <c r="C24" s="3" t="s">
        <v>2</v>
      </c>
      <c r="D24" s="7" t="s">
        <v>3</v>
      </c>
      <c r="E24" s="7" t="s">
        <v>4</v>
      </c>
      <c r="F24" s="7" t="s">
        <v>16</v>
      </c>
      <c r="G24" s="3" t="s">
        <v>15</v>
      </c>
      <c r="H24" s="3" t="s">
        <v>5</v>
      </c>
    </row>
    <row r="25" spans="1:8" x14ac:dyDescent="0.3">
      <c r="A25" s="16"/>
      <c r="B25" s="16"/>
      <c r="C25" s="16"/>
      <c r="D25" s="17"/>
      <c r="E25" s="17"/>
      <c r="F25" s="13"/>
      <c r="G25" s="9">
        <f>($D$25)+IF($E$25&gt;51,$D$25*0.33)+($D$25*0.33)</f>
        <v>0</v>
      </c>
      <c r="H25" s="10">
        <f>SUM($G$25/15*1)</f>
        <v>0</v>
      </c>
    </row>
    <row r="26" spans="1:8" x14ac:dyDescent="0.3">
      <c r="A26" s="5"/>
      <c r="B26" s="5"/>
      <c r="C26" s="5"/>
      <c r="D26" s="8"/>
      <c r="E26" s="8"/>
      <c r="H26" s="5"/>
    </row>
    <row r="27" spans="1:8" x14ac:dyDescent="0.3">
      <c r="A27" s="4" t="s">
        <v>12</v>
      </c>
    </row>
    <row r="28" spans="1:8" x14ac:dyDescent="0.3">
      <c r="A28" s="3" t="s">
        <v>0</v>
      </c>
      <c r="B28" s="3" t="s">
        <v>1</v>
      </c>
      <c r="C28" s="3" t="s">
        <v>2</v>
      </c>
      <c r="D28" s="7" t="s">
        <v>3</v>
      </c>
      <c r="E28" s="7" t="s">
        <v>4</v>
      </c>
      <c r="F28" s="7" t="s">
        <v>16</v>
      </c>
      <c r="G28" s="3" t="s">
        <v>15</v>
      </c>
      <c r="H28" s="3" t="s">
        <v>5</v>
      </c>
    </row>
    <row r="29" spans="1:8" x14ac:dyDescent="0.3">
      <c r="A29" s="16"/>
      <c r="B29" s="16"/>
      <c r="C29" s="16"/>
      <c r="D29" s="17"/>
      <c r="E29" s="17"/>
      <c r="F29" s="13"/>
      <c r="G29" s="9">
        <f>($D$29*$E$29)/15+($D$29*0.33)</f>
        <v>0</v>
      </c>
      <c r="H29" s="10">
        <f>SUM($G$29/15*1)</f>
        <v>0</v>
      </c>
    </row>
    <row r="30" spans="1:8" x14ac:dyDescent="0.3">
      <c r="A30" s="5"/>
      <c r="B30" s="5"/>
      <c r="C30" s="5"/>
      <c r="D30" s="8"/>
      <c r="E30" s="8"/>
      <c r="H30" s="5"/>
    </row>
    <row r="31" spans="1:8" x14ac:dyDescent="0.3">
      <c r="A31" s="4" t="s">
        <v>18</v>
      </c>
    </row>
    <row r="32" spans="1:8" x14ac:dyDescent="0.3">
      <c r="A32" s="3" t="s">
        <v>0</v>
      </c>
      <c r="B32" s="3" t="s">
        <v>1</v>
      </c>
      <c r="C32" s="3" t="s">
        <v>2</v>
      </c>
      <c r="D32" s="7" t="s">
        <v>3</v>
      </c>
      <c r="E32" s="7" t="s">
        <v>4</v>
      </c>
      <c r="F32" s="7" t="s">
        <v>16</v>
      </c>
      <c r="G32" s="3" t="s">
        <v>15</v>
      </c>
      <c r="H32" s="3" t="s">
        <v>5</v>
      </c>
    </row>
    <row r="33" spans="1:8" x14ac:dyDescent="0.3">
      <c r="A33" s="16"/>
      <c r="B33" s="16"/>
      <c r="C33" s="16"/>
      <c r="D33" s="17"/>
      <c r="E33" s="17"/>
      <c r="F33" s="13"/>
      <c r="G33" s="9">
        <f>($E$33*$D$33)/6+($D$33*0.33)</f>
        <v>0</v>
      </c>
      <c r="H33" s="10">
        <f>SUM($G$33/15*1)</f>
        <v>0</v>
      </c>
    </row>
    <row r="34" spans="1:8" x14ac:dyDescent="0.3">
      <c r="A34" s="5"/>
      <c r="B34" s="5"/>
      <c r="C34" s="5"/>
      <c r="D34" s="8"/>
      <c r="E34" s="8"/>
      <c r="H34" s="5"/>
    </row>
    <row r="35" spans="1:8" x14ac:dyDescent="0.3">
      <c r="A35" s="4" t="s">
        <v>19</v>
      </c>
    </row>
    <row r="36" spans="1:8" x14ac:dyDescent="0.3">
      <c r="A36" s="3" t="s">
        <v>0</v>
      </c>
      <c r="B36" s="3" t="s">
        <v>1</v>
      </c>
      <c r="C36" s="3" t="s">
        <v>2</v>
      </c>
      <c r="D36" s="7" t="s">
        <v>3</v>
      </c>
      <c r="E36" s="7" t="s">
        <v>4</v>
      </c>
      <c r="F36" s="7" t="s">
        <v>16</v>
      </c>
      <c r="G36" s="3" t="s">
        <v>15</v>
      </c>
      <c r="H36" s="3" t="s">
        <v>5</v>
      </c>
    </row>
    <row r="37" spans="1:8" x14ac:dyDescent="0.3">
      <c r="A37" s="16"/>
      <c r="B37" s="16"/>
      <c r="C37" s="16"/>
      <c r="D37" s="17"/>
      <c r="E37" s="17"/>
      <c r="F37" s="13"/>
      <c r="G37" s="9">
        <f>($E$37*$D$37)/3+($D$37*0.33)</f>
        <v>0</v>
      </c>
      <c r="H37" s="10">
        <f>SUM($G$37/15*1)</f>
        <v>0</v>
      </c>
    </row>
  </sheetData>
  <sheetProtection password="BE03" sheet="1" objects="1" scenarios="1"/>
  <printOptions horizontalCentered="1"/>
  <pageMargins left="0.45" right="0.45" top="0.5" bottom="0.5" header="0.3" footer="0.3"/>
  <pageSetup scale="91" orientation="landscape" verticalDpi="0" r:id="rId1"/>
  <headerFooter>
    <oddFooter>&amp;R&amp;"Book Antiqua,Regular"&amp;8 10-0526-FAC-WKLD-CALCULATION-WKSHEET.XLS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7"/>
  <sheetViews>
    <sheetView showGridLines="0" workbookViewId="0"/>
  </sheetViews>
  <sheetFormatPr defaultRowHeight="16.5" x14ac:dyDescent="0.3"/>
  <cols>
    <col min="1" max="1" width="42" style="2" customWidth="1"/>
    <col min="2" max="2" width="11" style="2" customWidth="1"/>
    <col min="3" max="3" width="11.140625" style="2" customWidth="1"/>
    <col min="4" max="4" width="8.7109375" style="6" customWidth="1"/>
    <col min="5" max="5" width="17" style="6" customWidth="1"/>
    <col min="6" max="6" width="18" style="6" bestFit="1" customWidth="1"/>
    <col min="7" max="8" width="13.42578125" style="2" customWidth="1"/>
    <col min="9" max="16384" width="9.140625" style="2"/>
  </cols>
  <sheetData>
    <row r="1" spans="1:8" x14ac:dyDescent="0.3">
      <c r="A1" s="14" t="s">
        <v>23</v>
      </c>
    </row>
    <row r="3" spans="1:8" x14ac:dyDescent="0.3">
      <c r="A3" s="1" t="s">
        <v>6</v>
      </c>
    </row>
    <row r="4" spans="1:8" ht="16.5" customHeight="1" x14ac:dyDescent="0.3">
      <c r="A4" s="3" t="s">
        <v>0</v>
      </c>
      <c r="B4" s="3" t="s">
        <v>1</v>
      </c>
      <c r="C4" s="3" t="s">
        <v>2</v>
      </c>
      <c r="D4" s="7" t="s">
        <v>3</v>
      </c>
      <c r="E4" s="7" t="s">
        <v>4</v>
      </c>
      <c r="F4" s="7" t="s">
        <v>16</v>
      </c>
      <c r="G4" s="3" t="s">
        <v>15</v>
      </c>
      <c r="H4" s="3" t="s">
        <v>5</v>
      </c>
    </row>
    <row r="5" spans="1:8" x14ac:dyDescent="0.3">
      <c r="A5" s="16"/>
      <c r="B5" s="16"/>
      <c r="C5" s="16"/>
      <c r="D5" s="17"/>
      <c r="E5" s="17"/>
      <c r="F5" s="13"/>
      <c r="G5" s="9">
        <f>($D$5)+IF($E$5&gt;51,$D$5*0.33)+($D$5*0.25)</f>
        <v>0</v>
      </c>
      <c r="H5" s="10">
        <f>SUM($G$5/15*1)</f>
        <v>0</v>
      </c>
    </row>
    <row r="6" spans="1:8" x14ac:dyDescent="0.3">
      <c r="A6" s="5"/>
      <c r="B6" s="5"/>
      <c r="C6" s="5"/>
      <c r="D6" s="8"/>
      <c r="E6" s="8"/>
      <c r="G6" s="5"/>
    </row>
    <row r="7" spans="1:8" x14ac:dyDescent="0.3">
      <c r="A7" s="4" t="s">
        <v>7</v>
      </c>
    </row>
    <row r="8" spans="1:8" x14ac:dyDescent="0.3">
      <c r="A8" s="3" t="s">
        <v>0</v>
      </c>
      <c r="B8" s="3" t="s">
        <v>1</v>
      </c>
      <c r="C8" s="3" t="s">
        <v>2</v>
      </c>
      <c r="D8" s="7" t="s">
        <v>3</v>
      </c>
      <c r="E8" s="7" t="s">
        <v>4</v>
      </c>
      <c r="F8" s="7" t="s">
        <v>16</v>
      </c>
      <c r="G8" s="3" t="s">
        <v>15</v>
      </c>
      <c r="H8" s="3" t="s">
        <v>5</v>
      </c>
    </row>
    <row r="9" spans="1:8" x14ac:dyDescent="0.3">
      <c r="A9" s="16"/>
      <c r="B9" s="16"/>
      <c r="C9" s="16"/>
      <c r="D9" s="17"/>
      <c r="E9" s="17"/>
      <c r="F9" s="17"/>
      <c r="G9" s="9">
        <f>($F$9*0.5)+IF($E$9&gt;51,$D$9*0.33)+($D$9*0.25)</f>
        <v>0</v>
      </c>
      <c r="H9" s="10">
        <f>SUM($G$9/15*1)</f>
        <v>0</v>
      </c>
    </row>
    <row r="10" spans="1:8" x14ac:dyDescent="0.3">
      <c r="A10" s="5"/>
      <c r="B10" s="5"/>
      <c r="C10" s="5"/>
      <c r="D10" s="8"/>
      <c r="E10" s="8"/>
      <c r="H10" s="5"/>
    </row>
    <row r="11" spans="1:8" x14ac:dyDescent="0.3">
      <c r="A11" s="4" t="s">
        <v>8</v>
      </c>
    </row>
    <row r="12" spans="1:8" x14ac:dyDescent="0.3">
      <c r="A12" s="3" t="s">
        <v>0</v>
      </c>
      <c r="B12" s="3" t="s">
        <v>1</v>
      </c>
      <c r="C12" s="3" t="s">
        <v>2</v>
      </c>
      <c r="D12" s="7" t="s">
        <v>3</v>
      </c>
      <c r="E12" s="7" t="s">
        <v>4</v>
      </c>
      <c r="F12" s="7" t="s">
        <v>16</v>
      </c>
      <c r="G12" s="3" t="s">
        <v>15</v>
      </c>
      <c r="H12" s="3" t="s">
        <v>5</v>
      </c>
    </row>
    <row r="13" spans="1:8" x14ac:dyDescent="0.3">
      <c r="A13" s="16"/>
      <c r="B13" s="16"/>
      <c r="C13" s="16"/>
      <c r="D13" s="17"/>
      <c r="E13" s="17"/>
      <c r="F13" s="13"/>
      <c r="G13" s="9">
        <f>($D$13*$E$13)/12+($D$13*0.25)</f>
        <v>0</v>
      </c>
      <c r="H13" s="10">
        <f>SUM($G$13/15*1)</f>
        <v>0</v>
      </c>
    </row>
    <row r="14" spans="1:8" x14ac:dyDescent="0.3">
      <c r="A14" s="5"/>
      <c r="B14" s="5"/>
      <c r="C14" s="5"/>
      <c r="D14" s="8"/>
      <c r="E14" s="8"/>
      <c r="H14" s="5"/>
    </row>
    <row r="15" spans="1:8" x14ac:dyDescent="0.3">
      <c r="A15" s="4" t="s">
        <v>17</v>
      </c>
    </row>
    <row r="16" spans="1:8" x14ac:dyDescent="0.3">
      <c r="A16" s="3" t="s">
        <v>0</v>
      </c>
      <c r="B16" s="3" t="s">
        <v>1</v>
      </c>
      <c r="C16" s="3" t="s">
        <v>2</v>
      </c>
      <c r="D16" s="7" t="s">
        <v>3</v>
      </c>
      <c r="E16" s="7" t="s">
        <v>4</v>
      </c>
      <c r="F16" s="7" t="s">
        <v>16</v>
      </c>
      <c r="G16" s="3" t="s">
        <v>15</v>
      </c>
      <c r="H16" s="3" t="s">
        <v>5</v>
      </c>
    </row>
    <row r="17" spans="1:8" x14ac:dyDescent="0.3">
      <c r="A17" s="16"/>
      <c r="B17" s="16"/>
      <c r="C17" s="16"/>
      <c r="D17" s="17"/>
      <c r="E17" s="17"/>
      <c r="F17" s="13"/>
      <c r="G17" s="9">
        <f>($D$17)+($D$17*0.25)</f>
        <v>0</v>
      </c>
      <c r="H17" s="10">
        <f>SUM($G$17/15*1)</f>
        <v>0</v>
      </c>
    </row>
    <row r="18" spans="1:8" x14ac:dyDescent="0.3">
      <c r="A18" s="5"/>
      <c r="B18" s="5"/>
      <c r="C18" s="5"/>
      <c r="D18" s="8"/>
      <c r="E18" s="8"/>
      <c r="H18" s="5"/>
    </row>
    <row r="19" spans="1:8" x14ac:dyDescent="0.3">
      <c r="A19" s="4" t="s">
        <v>9</v>
      </c>
    </row>
    <row r="20" spans="1:8" x14ac:dyDescent="0.3">
      <c r="A20" s="3" t="s">
        <v>0</v>
      </c>
      <c r="B20" s="3" t="s">
        <v>1</v>
      </c>
      <c r="C20" s="3" t="s">
        <v>2</v>
      </c>
      <c r="D20" s="7" t="s">
        <v>3</v>
      </c>
      <c r="E20" s="7" t="s">
        <v>4</v>
      </c>
      <c r="F20" s="7" t="s">
        <v>16</v>
      </c>
      <c r="G20" s="3" t="s">
        <v>15</v>
      </c>
      <c r="H20" s="3" t="s">
        <v>5</v>
      </c>
    </row>
    <row r="21" spans="1:8" x14ac:dyDescent="0.3">
      <c r="A21" s="16"/>
      <c r="B21" s="16"/>
      <c r="C21" s="16"/>
      <c r="D21" s="17"/>
      <c r="E21" s="17"/>
      <c r="F21" s="13"/>
      <c r="G21" s="9">
        <f>($D$21*2)+($D$21*0.25)</f>
        <v>0</v>
      </c>
      <c r="H21" s="10">
        <f>SUM($G$21/15*1)</f>
        <v>0</v>
      </c>
    </row>
    <row r="22" spans="1:8" x14ac:dyDescent="0.3">
      <c r="A22" s="5"/>
      <c r="B22" s="5"/>
      <c r="C22" s="5"/>
      <c r="D22" s="8"/>
      <c r="E22" s="8"/>
      <c r="H22" s="5"/>
    </row>
    <row r="23" spans="1:8" x14ac:dyDescent="0.3">
      <c r="A23" s="4" t="s">
        <v>11</v>
      </c>
    </row>
    <row r="24" spans="1:8" x14ac:dyDescent="0.3">
      <c r="A24" s="3" t="s">
        <v>0</v>
      </c>
      <c r="B24" s="3" t="s">
        <v>1</v>
      </c>
      <c r="C24" s="3" t="s">
        <v>2</v>
      </c>
      <c r="D24" s="7" t="s">
        <v>3</v>
      </c>
      <c r="E24" s="7" t="s">
        <v>4</v>
      </c>
      <c r="F24" s="7" t="s">
        <v>16</v>
      </c>
      <c r="G24" s="3" t="s">
        <v>15</v>
      </c>
      <c r="H24" s="3" t="s">
        <v>5</v>
      </c>
    </row>
    <row r="25" spans="1:8" x14ac:dyDescent="0.3">
      <c r="A25" s="16"/>
      <c r="B25" s="16"/>
      <c r="C25" s="16"/>
      <c r="D25" s="17"/>
      <c r="E25" s="17"/>
      <c r="F25" s="13"/>
      <c r="G25" s="9">
        <f>($D$25)+IF($E$25&gt;51,$D$25*0.33)+($D$25*0.25)</f>
        <v>0</v>
      </c>
      <c r="H25" s="10">
        <f>SUM($G$25/15*1)</f>
        <v>0</v>
      </c>
    </row>
    <row r="26" spans="1:8" x14ac:dyDescent="0.3">
      <c r="A26" s="5"/>
      <c r="B26" s="5"/>
      <c r="C26" s="5"/>
      <c r="D26" s="8"/>
      <c r="E26" s="8"/>
      <c r="H26" s="5"/>
    </row>
    <row r="27" spans="1:8" x14ac:dyDescent="0.3">
      <c r="A27" s="4" t="s">
        <v>12</v>
      </c>
    </row>
    <row r="28" spans="1:8" x14ac:dyDescent="0.3">
      <c r="A28" s="3" t="s">
        <v>0</v>
      </c>
      <c r="B28" s="3" t="s">
        <v>1</v>
      </c>
      <c r="C28" s="3" t="s">
        <v>2</v>
      </c>
      <c r="D28" s="7" t="s">
        <v>3</v>
      </c>
      <c r="E28" s="7" t="s">
        <v>4</v>
      </c>
      <c r="F28" s="7" t="s">
        <v>16</v>
      </c>
      <c r="G28" s="3" t="s">
        <v>15</v>
      </c>
      <c r="H28" s="3" t="s">
        <v>5</v>
      </c>
    </row>
    <row r="29" spans="1:8" x14ac:dyDescent="0.3">
      <c r="A29" s="16"/>
      <c r="B29" s="16"/>
      <c r="C29" s="16"/>
      <c r="D29" s="17"/>
      <c r="E29" s="17"/>
      <c r="F29" s="13"/>
      <c r="G29" s="9">
        <f>($D$29*$E$29)/15+($D$29*0.25)</f>
        <v>0</v>
      </c>
      <c r="H29" s="10">
        <f>SUM($G$29/15*1)</f>
        <v>0</v>
      </c>
    </row>
    <row r="30" spans="1:8" x14ac:dyDescent="0.3">
      <c r="A30" s="5"/>
      <c r="B30" s="5"/>
      <c r="C30" s="5"/>
      <c r="D30" s="8"/>
      <c r="E30" s="8"/>
      <c r="H30" s="5"/>
    </row>
    <row r="31" spans="1:8" x14ac:dyDescent="0.3">
      <c r="A31" s="4" t="s">
        <v>18</v>
      </c>
    </row>
    <row r="32" spans="1:8" x14ac:dyDescent="0.3">
      <c r="A32" s="3" t="s">
        <v>0</v>
      </c>
      <c r="B32" s="3" t="s">
        <v>1</v>
      </c>
      <c r="C32" s="3" t="s">
        <v>2</v>
      </c>
      <c r="D32" s="7" t="s">
        <v>3</v>
      </c>
      <c r="E32" s="7" t="s">
        <v>4</v>
      </c>
      <c r="F32" s="7" t="s">
        <v>16</v>
      </c>
      <c r="G32" s="3" t="s">
        <v>15</v>
      </c>
      <c r="H32" s="3" t="s">
        <v>5</v>
      </c>
    </row>
    <row r="33" spans="1:8" x14ac:dyDescent="0.3">
      <c r="A33" s="16"/>
      <c r="B33" s="16"/>
      <c r="C33" s="16"/>
      <c r="D33" s="17"/>
      <c r="E33" s="17"/>
      <c r="F33" s="13"/>
      <c r="G33" s="9">
        <f>($E$33*$D$33)/6+($D$33*0.25)</f>
        <v>0</v>
      </c>
      <c r="H33" s="10">
        <f>SUM($G$33/15*1)</f>
        <v>0</v>
      </c>
    </row>
    <row r="34" spans="1:8" x14ac:dyDescent="0.3">
      <c r="A34" s="5"/>
      <c r="B34" s="5"/>
      <c r="C34" s="5"/>
      <c r="D34" s="8"/>
      <c r="E34" s="8"/>
      <c r="H34" s="5"/>
    </row>
    <row r="35" spans="1:8" x14ac:dyDescent="0.3">
      <c r="A35" s="4" t="s">
        <v>19</v>
      </c>
    </row>
    <row r="36" spans="1:8" x14ac:dyDescent="0.3">
      <c r="A36" s="3" t="s">
        <v>0</v>
      </c>
      <c r="B36" s="3" t="s">
        <v>1</v>
      </c>
      <c r="C36" s="3" t="s">
        <v>2</v>
      </c>
      <c r="D36" s="7" t="s">
        <v>3</v>
      </c>
      <c r="E36" s="7" t="s">
        <v>4</v>
      </c>
      <c r="F36" s="7" t="s">
        <v>16</v>
      </c>
      <c r="G36" s="3" t="s">
        <v>15</v>
      </c>
      <c r="H36" s="3" t="s">
        <v>5</v>
      </c>
    </row>
    <row r="37" spans="1:8" x14ac:dyDescent="0.3">
      <c r="A37" s="16"/>
      <c r="B37" s="16"/>
      <c r="C37" s="16"/>
      <c r="D37" s="17"/>
      <c r="E37" s="17"/>
      <c r="F37" s="13"/>
      <c r="G37" s="9">
        <f>($E$37*$D$37)/3+($D$37*0.25)</f>
        <v>0</v>
      </c>
      <c r="H37" s="10">
        <f>SUM($G$37/15*1)</f>
        <v>0</v>
      </c>
    </row>
  </sheetData>
  <sheetProtection password="BE03" sheet="1" objects="1" scenarios="1"/>
  <printOptions horizontalCentered="1"/>
  <pageMargins left="0.45" right="0.45" top="0.5" bottom="0.5" header="0.3" footer="0.3"/>
  <pageSetup scale="91" orientation="landscape" verticalDpi="0" r:id="rId1"/>
  <headerFooter>
    <oddFooter>&amp;R&amp;"Book Antiqua,Regular"&amp;8 10-0526-FAC-WKLD-CALCULATION-WKSHEET.XLS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UNDERGRAD-FULL-TIME-FACULTY</vt:lpstr>
      <vt:lpstr>UNDERGRAD-PART-TIME-FACULTY</vt:lpstr>
      <vt:lpstr>GRADUATE-FULL-TIME-FACULTY</vt:lpstr>
      <vt:lpstr>GRADUATE-PART-TIME-FACULTY</vt:lpstr>
      <vt:lpstr>'UNDERGRAD-FULL-TIME-FACULTY'!Print_Area</vt:lpstr>
      <vt:lpstr>'UNDERGRAD-PART-TIME-FACULTY'!Print_Area</vt:lpstr>
    </vt:vector>
  </TitlesOfParts>
  <Company>Prairie View A&amp;M Unversity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gmphilips</dc:creator>
  <cp:lastModifiedBy>Ginger Philips</cp:lastModifiedBy>
  <cp:lastPrinted>2010-05-26T21:08:07Z</cp:lastPrinted>
  <dcterms:created xsi:type="dcterms:W3CDTF">2010-05-26T17:07:06Z</dcterms:created>
  <dcterms:modified xsi:type="dcterms:W3CDTF">2014-03-24T16:48:46Z</dcterms:modified>
</cp:coreProperties>
</file>