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7"/>
  <workbookPr showObjects="placeholders" codeName="ThisWorkbook"/>
  <mc:AlternateContent xmlns:mc="http://schemas.openxmlformats.org/markup-compatibility/2006">
    <mc:Choice Requires="x15">
      <x15ac:absPath xmlns:x15ac="http://schemas.microsoft.com/office/spreadsheetml/2010/11/ac" url="https://pvamu0-my.sharepoint.com/personal/mjnojeim_pvamu_edu/Documents/001 Advising Students/Degree Plans/"/>
    </mc:Choice>
  </mc:AlternateContent>
  <xr:revisionPtr revIDLastSave="62" documentId="8_{7242C6C4-8483-C249-BBDA-29079925BEF2}" xr6:coauthVersionLast="47" xr6:coauthVersionMax="47" xr10:uidLastSave="{34A4C0DD-DFD9-7748-A6CE-883B1209DAD1}"/>
  <bookViews>
    <workbookView xWindow="160" yWindow="920" windowWidth="30080" windowHeight="17080" tabRatio="589" xr2:uid="{00000000-000D-0000-FFFF-FFFF00000000}"/>
  </bookViews>
  <sheets>
    <sheet name="POSC 2021-2022" sheetId="14" r:id="rId1"/>
  </sheets>
  <definedNames>
    <definedName name="ExternalData_1" localSheetId="0">'POSC 2021-2022'!#REF!</definedName>
    <definedName name="_xlnm.Print_Area" localSheetId="0">'POSC 2021-2022'!$A$1:$X$112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54" i="14" l="1"/>
  <c r="F126" i="14" l="1"/>
  <c r="E126" i="14"/>
  <c r="F96" i="14"/>
  <c r="E96" i="14"/>
  <c r="F90" i="14"/>
  <c r="E90" i="14"/>
  <c r="F82" i="14"/>
  <c r="E82" i="14"/>
  <c r="F74" i="14"/>
  <c r="E74" i="14"/>
  <c r="G76" i="14" l="1"/>
  <c r="D126" i="14"/>
  <c r="G75" i="14" s="1"/>
  <c r="G91" i="14"/>
  <c r="G83" i="14"/>
  <c r="G68" i="14"/>
  <c r="N53" i="14" l="1"/>
  <c r="V54" i="14" l="1"/>
  <c r="U54" i="14"/>
  <c r="M42" i="14" l="1"/>
  <c r="S54" i="14" l="1"/>
  <c r="N89" i="14"/>
  <c r="M89" i="14"/>
  <c r="W45" i="14"/>
  <c r="W33" i="14"/>
  <c r="V32" i="14"/>
  <c r="U32" i="14"/>
  <c r="W6" i="14" l="1"/>
  <c r="S65" i="14"/>
  <c r="N78" i="14"/>
  <c r="M78" i="14"/>
  <c r="M53" i="14"/>
  <c r="F52" i="14"/>
  <c r="E52" i="14"/>
  <c r="N42" i="14"/>
  <c r="N27" i="14"/>
  <c r="M27" i="14"/>
  <c r="F34" i="14"/>
  <c r="E34" i="14"/>
  <c r="F18" i="14"/>
  <c r="E18" i="14"/>
  <c r="N10" i="14"/>
  <c r="M10" i="14"/>
  <c r="F11" i="14"/>
  <c r="E11" i="14"/>
  <c r="U80" i="14"/>
  <c r="V80" i="14"/>
  <c r="U81" i="14" l="1"/>
  <c r="U82" i="14" s="1"/>
  <c r="O67" i="14"/>
  <c r="W67" i="14"/>
  <c r="O6" i="14"/>
  <c r="O45" i="14"/>
  <c r="O29" i="14"/>
  <c r="G20" i="14"/>
  <c r="G37" i="14"/>
  <c r="G13" i="14"/>
  <c r="O83" i="14"/>
  <c r="O12" i="14"/>
  <c r="G6" i="14"/>
</calcChain>
</file>

<file path=xl/sharedStrings.xml><?xml version="1.0" encoding="utf-8"?>
<sst xmlns="http://schemas.openxmlformats.org/spreadsheetml/2006/main" count="830" uniqueCount="557">
  <si>
    <t>Student</t>
  </si>
  <si>
    <t>PRAIRIE VIEW A&amp;M UNIVERSITY</t>
  </si>
  <si>
    <t>SID</t>
  </si>
  <si>
    <t>DIVISION OF SOCIAL WORK, BEHAVIORAL AND POLITICAL SCIENCES</t>
  </si>
  <si>
    <t>Minor</t>
  </si>
  <si>
    <t>POLITICAL SCIENCE DEGREE PLAN 2007-2008</t>
  </si>
  <si>
    <t>Advisor</t>
  </si>
  <si>
    <t>Degree Plan beginning Fall 2007</t>
  </si>
  <si>
    <t>COMMUNICATION    6 SCH CO10</t>
  </si>
  <si>
    <t>Hours</t>
  </si>
  <si>
    <t>Government / Political Science       6 SCH C070</t>
  </si>
  <si>
    <t>Social and Behavioral Sciences       3 SCH C080</t>
  </si>
  <si>
    <t>COMMUNICATION      9 SCH</t>
  </si>
  <si>
    <t>Humanities &amp; Visual and Performing Arts    0-3 SCH</t>
  </si>
  <si>
    <t>Social &amp; Behavioral Sciences  15 SCH</t>
  </si>
  <si>
    <t>Course No.</t>
  </si>
  <si>
    <t>Title</t>
  </si>
  <si>
    <t>Equivalent</t>
  </si>
  <si>
    <t>Res</t>
  </si>
  <si>
    <t>Trans</t>
  </si>
  <si>
    <t>Grade</t>
  </si>
  <si>
    <t>Must include 3 SCHs of SPEECH</t>
  </si>
  <si>
    <t>Hrs.</t>
  </si>
  <si>
    <t>Must include 6 hrs. HIST and 6 hrs. POSC</t>
  </si>
  <si>
    <t>ENGL 1301</t>
  </si>
  <si>
    <t>Freshman Comp I (min. grade of "C")</t>
  </si>
  <si>
    <t>POSC 2305</t>
  </si>
  <si>
    <t xml:space="preserve">American Government </t>
  </si>
  <si>
    <t>GOVT 2305</t>
  </si>
  <si>
    <t>AFAM 1301</t>
  </si>
  <si>
    <t>Race, Class, &amp; Gender in America</t>
  </si>
  <si>
    <t>DRAM 2213</t>
  </si>
  <si>
    <t>Afro American Theatre I</t>
  </si>
  <si>
    <t>ENGL 1302</t>
  </si>
  <si>
    <t>Freshman Comp II</t>
  </si>
  <si>
    <t>POSC 2306</t>
  </si>
  <si>
    <t xml:space="preserve">Texas Government </t>
  </si>
  <si>
    <t>GOVT 2306</t>
  </si>
  <si>
    <t>AGRI 1330</t>
  </si>
  <si>
    <t>Land Gr Sys Food Security</t>
  </si>
  <si>
    <t>DRAM 2223</t>
  </si>
  <si>
    <t>Afro American Theatre II</t>
  </si>
  <si>
    <t>HIST 1313</t>
  </si>
  <si>
    <t>U.S. to 1876</t>
  </si>
  <si>
    <t>ENGL 2311</t>
  </si>
  <si>
    <t>Technical Writing</t>
  </si>
  <si>
    <t>CHEG 2308</t>
  </si>
  <si>
    <t>Econ Anal Technical App</t>
  </si>
  <si>
    <t>ENGL 1123</t>
  </si>
  <si>
    <t>Freshman Composition I</t>
  </si>
  <si>
    <t>ENGL 2153</t>
  </si>
  <si>
    <t>Introduction to Literature</t>
  </si>
  <si>
    <t>HIST 1323</t>
  </si>
  <si>
    <t>U.S. 1876 to Present</t>
  </si>
  <si>
    <t xml:space="preserve"> </t>
  </si>
  <si>
    <t>CRIJ 1301</t>
  </si>
  <si>
    <t>Intro Criminal Justice</t>
  </si>
  <si>
    <t>ENGL 1133</t>
  </si>
  <si>
    <t>Freshman Composition II</t>
  </si>
  <si>
    <t>ENGL 2263</t>
  </si>
  <si>
    <t>English Literature I</t>
  </si>
  <si>
    <t>POSC 1113</t>
  </si>
  <si>
    <t xml:space="preserve">American Government I </t>
  </si>
  <si>
    <t>Language, Philosophy and Culture    3 SCH C040</t>
  </si>
  <si>
    <t>CRIJ 1307</t>
  </si>
  <si>
    <t>Crime in America</t>
  </si>
  <si>
    <t>SPCH 1003</t>
  </si>
  <si>
    <t>Fund of Speech Comm</t>
  </si>
  <si>
    <t>ENGL 2273</t>
  </si>
  <si>
    <t>English Literature II</t>
  </si>
  <si>
    <t>POSC 1123</t>
  </si>
  <si>
    <t>American Government II</t>
  </si>
  <si>
    <t>American History        6 SCH C060</t>
  </si>
  <si>
    <t>ECON 1301</t>
  </si>
  <si>
    <t>Funds Econ in Global Society</t>
  </si>
  <si>
    <t>ENGL 1143</t>
  </si>
  <si>
    <t>FINA 2103</t>
  </si>
  <si>
    <t>Personal Financial Mgmt</t>
  </si>
  <si>
    <t>ARCH 1301</t>
  </si>
  <si>
    <t>Architectural History I</t>
  </si>
  <si>
    <t>ECON 2301</t>
  </si>
  <si>
    <t>Principles of Macroeconomics</t>
  </si>
  <si>
    <t>ENGL 2143</t>
  </si>
  <si>
    <t>Advanced Composition</t>
  </si>
  <si>
    <t>MGMT 2203</t>
  </si>
  <si>
    <t>Leadership &amp; Ethics in Bus</t>
  </si>
  <si>
    <t>Select 3 hrs. from courses listed below</t>
  </si>
  <si>
    <t>HIST 1301</t>
  </si>
  <si>
    <t>U.S. History I</t>
  </si>
  <si>
    <t>ARCH 1302</t>
  </si>
  <si>
    <t>Architectural History II</t>
  </si>
  <si>
    <t>ECON 2302</t>
  </si>
  <si>
    <t>Principles of Microeconomics</t>
  </si>
  <si>
    <t>MUSC 1223</t>
  </si>
  <si>
    <t>Fundamentals of Music</t>
  </si>
  <si>
    <t>CRJS 1123</t>
  </si>
  <si>
    <t>HIST 1302</t>
  </si>
  <si>
    <t>U.S. History II</t>
  </si>
  <si>
    <t>ARTS 1303</t>
  </si>
  <si>
    <t>Art History I-Pre-Hist to 14th C</t>
  </si>
  <si>
    <t>FINA 2313</t>
  </si>
  <si>
    <t>Fin'l Planning fr Glob Perspective</t>
  </si>
  <si>
    <t>MUSC 2333</t>
  </si>
  <si>
    <t>Afro American Music</t>
  </si>
  <si>
    <t>CRJS 1133</t>
  </si>
  <si>
    <t>Prin of Criminal Justice</t>
  </si>
  <si>
    <t>HIST 2301</t>
  </si>
  <si>
    <t>Texas History</t>
  </si>
  <si>
    <t>ARTS 1304</t>
  </si>
  <si>
    <t>History of Art II-14th C to Present</t>
  </si>
  <si>
    <t>GEOG 1302</t>
  </si>
  <si>
    <t>Intro to HumanGeography</t>
  </si>
  <si>
    <t>PHIL 2013</t>
  </si>
  <si>
    <t>Introduction to Philosophy</t>
  </si>
  <si>
    <t>CRJS 1223</t>
  </si>
  <si>
    <t>Prevention &amp; Control</t>
  </si>
  <si>
    <t>ENGL 2331</t>
  </si>
  <si>
    <t>Survey of Worl Literature</t>
  </si>
  <si>
    <t>HDFM 2351</t>
  </si>
  <si>
    <t>Childhood Disorders</t>
  </si>
  <si>
    <t>PHIL 2023</t>
  </si>
  <si>
    <t>Ethics</t>
  </si>
  <si>
    <t>GEOG 2633</t>
  </si>
  <si>
    <t>Cultural Geography</t>
  </si>
  <si>
    <t>ENGL 2334</t>
  </si>
  <si>
    <t>Studies in Literature</t>
  </si>
  <si>
    <t>HDFM 2353</t>
  </si>
  <si>
    <t>Contemp. Family X Cult Perspec</t>
  </si>
  <si>
    <t>SOCI 2301</t>
  </si>
  <si>
    <t>HIST 1813</t>
  </si>
  <si>
    <t>Survey of Civiliz to 1500</t>
  </si>
  <si>
    <t>MATH             3 SCH CO20</t>
  </si>
  <si>
    <t>ENGL 2341</t>
  </si>
  <si>
    <t>HDFM 2355</t>
  </si>
  <si>
    <t>Life Span Development</t>
  </si>
  <si>
    <t>PSYC 2314</t>
  </si>
  <si>
    <t>MATH       3 SCH</t>
  </si>
  <si>
    <t>HIST 1823</t>
  </si>
  <si>
    <t>Survey of Civiliz 1500-pres</t>
  </si>
  <si>
    <t>HUMA 1301</t>
  </si>
  <si>
    <t xml:space="preserve">Introduction to Humanities </t>
  </si>
  <si>
    <t>HIST 2321</t>
  </si>
  <si>
    <t>World Civ I</t>
  </si>
  <si>
    <t>HDFM 2513</t>
  </si>
  <si>
    <t>MATH 1314</t>
  </si>
  <si>
    <t>College Algebra</t>
  </si>
  <si>
    <t>HUMA 1305</t>
  </si>
  <si>
    <t>Mexican-American Culture</t>
  </si>
  <si>
    <t>HIST 2322</t>
  </si>
  <si>
    <t>World Civ II</t>
  </si>
  <si>
    <t>MATH 1113</t>
  </si>
  <si>
    <t>ARCH 1253</t>
  </si>
  <si>
    <t>Arch Design I</t>
  </si>
  <si>
    <t>HDFM 2533</t>
  </si>
  <si>
    <t>Contemporary Family</t>
  </si>
  <si>
    <t>MATH 1316</t>
  </si>
  <si>
    <t>Trigonometry</t>
  </si>
  <si>
    <t>PHIL 2303</t>
  </si>
  <si>
    <t xml:space="preserve"> Critical Thinking</t>
  </si>
  <si>
    <t>MGMT 2326</t>
  </si>
  <si>
    <t>Leadership in Global Environ't</t>
  </si>
  <si>
    <t>MATH 1123</t>
  </si>
  <si>
    <t>ARCH 2233</t>
  </si>
  <si>
    <t>History of Arch I</t>
  </si>
  <si>
    <t>HDFM 2553</t>
  </si>
  <si>
    <t>Human Development</t>
  </si>
  <si>
    <t>MATH 1324</t>
  </si>
  <si>
    <t>Finite Mathematics</t>
  </si>
  <si>
    <t>PHIL 2306</t>
  </si>
  <si>
    <t>POSC 2321</t>
  </si>
  <si>
    <t>Blacks in Amer Pol System</t>
  </si>
  <si>
    <t>MATH 1124</t>
  </si>
  <si>
    <t>Calculus &amp; Geometry I</t>
  </si>
  <si>
    <t>ARCH 2243</t>
  </si>
  <si>
    <t>History of Arch II</t>
  </si>
  <si>
    <t>POSC 2213</t>
  </si>
  <si>
    <t>Blacks in Amer Pol Sys</t>
  </si>
  <si>
    <t>MATH 1332</t>
  </si>
  <si>
    <t>Contemporary College Algebra</t>
  </si>
  <si>
    <t>SPAN 2311</t>
  </si>
  <si>
    <t>Intermediate Spanish I</t>
  </si>
  <si>
    <t>POSC 2350</t>
  </si>
  <si>
    <t>Global Issues</t>
  </si>
  <si>
    <t>MATH 1153</t>
  </si>
  <si>
    <t>Finite Math</t>
  </si>
  <si>
    <t>ARTS 1203</t>
  </si>
  <si>
    <t>Introduction to Visual Arts</t>
  </si>
  <si>
    <t>POSC 2503</t>
  </si>
  <si>
    <t>Intro to Global Issues</t>
  </si>
  <si>
    <t>MATH 1511</t>
  </si>
  <si>
    <t>College Algebra and Trigonometry</t>
  </si>
  <si>
    <t>SPAN 2312</t>
  </si>
  <si>
    <t>Intermediate Spanish II</t>
  </si>
  <si>
    <t>PSYC 2301</t>
  </si>
  <si>
    <t>General Psychology</t>
  </si>
  <si>
    <t>MATH 2003</t>
  </si>
  <si>
    <t>Elem. Statistics</t>
  </si>
  <si>
    <t>ARTS 2223</t>
  </si>
  <si>
    <t>History of Art I</t>
  </si>
  <si>
    <t>PSYC 1113</t>
  </si>
  <si>
    <t>MATH 2413</t>
  </si>
  <si>
    <t>Calculus I</t>
  </si>
  <si>
    <t>PSYC 2308</t>
  </si>
  <si>
    <t>Child Psychology</t>
  </si>
  <si>
    <t>MATH 2024</t>
  </si>
  <si>
    <t>Calculus &amp; Analytical Geom I</t>
  </si>
  <si>
    <t>ARTS 2233</t>
  </si>
  <si>
    <t>History of Art II</t>
  </si>
  <si>
    <t>PSYC 2213</t>
  </si>
  <si>
    <t>Mental Hygiene</t>
  </si>
  <si>
    <t>PSYC 2317</t>
  </si>
  <si>
    <t>Statistical Methods in Psychology</t>
  </si>
  <si>
    <t>PSYC 2316</t>
  </si>
  <si>
    <t>Psychology of Personality</t>
  </si>
  <si>
    <t>MATH 2034</t>
  </si>
  <si>
    <t>Calculus &amp; Analytical Geom II</t>
  </si>
  <si>
    <t>ARTS 2283</t>
  </si>
  <si>
    <t>Afro-American Art</t>
  </si>
  <si>
    <t>PSYC 2323</t>
  </si>
  <si>
    <t>Creative Arts               3 SCH C050</t>
  </si>
  <si>
    <t>SOCG 1301</t>
  </si>
  <si>
    <t>General Sociology</t>
  </si>
  <si>
    <t>SOCI 1301</t>
  </si>
  <si>
    <t>DRAM 1103</t>
  </si>
  <si>
    <t>Introduction to Theater</t>
  </si>
  <si>
    <t>PSYC 2413</t>
  </si>
  <si>
    <t>Fundamentals of Stats I</t>
  </si>
  <si>
    <t>SOCG 1306</t>
  </si>
  <si>
    <t>Social Problems</t>
  </si>
  <si>
    <t>SOCI 1306</t>
  </si>
  <si>
    <t>DRAM 2113</t>
  </si>
  <si>
    <t>Theatre History I</t>
  </si>
  <si>
    <t>PSYC 2513</t>
  </si>
  <si>
    <t>ARCH 1303</t>
  </si>
  <si>
    <t>Architectural Design I</t>
  </si>
  <si>
    <t>SOCG 2319</t>
  </si>
  <si>
    <t>Sociology of Minorities</t>
  </si>
  <si>
    <t>SOCI 2319</t>
  </si>
  <si>
    <t>DRAM 2123</t>
  </si>
  <si>
    <t>Theatre History II</t>
  </si>
  <si>
    <t>SOCG 1013</t>
  </si>
  <si>
    <t>ARTS 1301</t>
  </si>
  <si>
    <t>Art Appreciation</t>
  </si>
  <si>
    <t>DESN 1123</t>
  </si>
  <si>
    <t>Design I</t>
  </si>
  <si>
    <t>SOCG 2003</t>
  </si>
  <si>
    <t xml:space="preserve">Minorities </t>
  </si>
  <si>
    <t>ARTS 2328</t>
  </si>
  <si>
    <t>African American Art</t>
  </si>
  <si>
    <t>Professional Development (Area One)   3 SCH C098</t>
  </si>
  <si>
    <t>DESN 2113</t>
  </si>
  <si>
    <t>Design Illustration</t>
  </si>
  <si>
    <t>SOCG 2013</t>
  </si>
  <si>
    <t>The Family</t>
  </si>
  <si>
    <t>COMM 2300</t>
  </si>
  <si>
    <t>Media Literacy</t>
  </si>
  <si>
    <t>MUSC 1313</t>
  </si>
  <si>
    <t>Music in Contemporary Life</t>
  </si>
  <si>
    <t>No course can count in more than one area.</t>
  </si>
  <si>
    <t>DRAM 1310</t>
  </si>
  <si>
    <t>Natural Sciences     6 SCH</t>
  </si>
  <si>
    <t>MUSC 1213</t>
  </si>
  <si>
    <t>DRAM 2322</t>
  </si>
  <si>
    <t>African American Theater II</t>
  </si>
  <si>
    <t>CURR 2300</t>
  </si>
  <si>
    <t>Global Infl on Teacher Ed</t>
  </si>
  <si>
    <t>Life and Physical Sciences     6 SCH CO30</t>
  </si>
  <si>
    <t>HCOL 1321</t>
  </si>
  <si>
    <t>Honors Colloquium II</t>
  </si>
  <si>
    <t>CVEG 2304</t>
  </si>
  <si>
    <t>Global Development Issues</t>
  </si>
  <si>
    <t>Computing</t>
  </si>
  <si>
    <t>Foreign Language Requirements     6 SCH</t>
  </si>
  <si>
    <t>MUSC 1303</t>
  </si>
  <si>
    <t>MUSI 1303</t>
  </si>
  <si>
    <t>BIOL 1113</t>
  </si>
  <si>
    <t>College Biology</t>
  </si>
  <si>
    <t xml:space="preserve">     (one language)</t>
  </si>
  <si>
    <t>BIOL 1308</t>
  </si>
  <si>
    <t>Biology for Non-Science Majors I</t>
  </si>
  <si>
    <t>MUSC 1306</t>
  </si>
  <si>
    <t>MUSI 1306</t>
  </si>
  <si>
    <t>Fin'l Planning Glob Perspective</t>
  </si>
  <si>
    <t>BIOL 1123</t>
  </si>
  <si>
    <t>College Biology II</t>
  </si>
  <si>
    <t>BIOL 1309</t>
  </si>
  <si>
    <t>Biology for Non-Science Majors II</t>
  </si>
  <si>
    <t xml:space="preserve">MUSC 2333 </t>
  </si>
  <si>
    <t>Afro-American Music</t>
  </si>
  <si>
    <t>CHEM 1013</t>
  </si>
  <si>
    <t>Gen. Inorganic Chemistry I</t>
  </si>
  <si>
    <t>ARCH 1273</t>
  </si>
  <si>
    <t>Intro to Multimedia Comp</t>
  </si>
  <si>
    <t>SPAN 1013</t>
  </si>
  <si>
    <t>Elem Span I</t>
  </si>
  <si>
    <t>BIOL 2401</t>
  </si>
  <si>
    <t>Anatomy and Physiology I</t>
  </si>
  <si>
    <t>MUSC 2334</t>
  </si>
  <si>
    <t>Survy of World Music</t>
  </si>
  <si>
    <t>CHEM 1023</t>
  </si>
  <si>
    <t>Gen. Inorganic Chemistry II</t>
  </si>
  <si>
    <t>COMP 1003</t>
  </si>
  <si>
    <t>Intro to Computer Education</t>
  </si>
  <si>
    <t>SPAN 1023</t>
  </si>
  <si>
    <t>Elem Span II</t>
  </si>
  <si>
    <t>BIOL 2402</t>
  </si>
  <si>
    <t>Anatomy and Physiology II</t>
  </si>
  <si>
    <t>CHEM 1053</t>
  </si>
  <si>
    <t>Intro to Gen. Chemistry</t>
  </si>
  <si>
    <t>COMP 1013</t>
  </si>
  <si>
    <t>Intro to Computer Science</t>
  </si>
  <si>
    <t>FREN 1013</t>
  </si>
  <si>
    <t>Elem French I</t>
  </si>
  <si>
    <t>CHEM 1303</t>
  </si>
  <si>
    <t xml:space="preserve">General Inorganic Chemistry </t>
  </si>
  <si>
    <t>Foreign Language is a College Requirement - Not part of the Core</t>
  </si>
  <si>
    <t>CHEM 1063</t>
  </si>
  <si>
    <t>Organic Chemistry</t>
  </si>
  <si>
    <t>COMP 1143</t>
  </si>
  <si>
    <t>C++ Programming Lang</t>
  </si>
  <si>
    <t>FREN 1023</t>
  </si>
  <si>
    <t>Elem French II</t>
  </si>
  <si>
    <t>CHEM 1306</t>
  </si>
  <si>
    <t>Introductory Chemistry I</t>
  </si>
  <si>
    <t>PHSC 1123</t>
  </si>
  <si>
    <t>Physical Science I</t>
  </si>
  <si>
    <t>COMP 1213</t>
  </si>
  <si>
    <t>Computer Science I</t>
  </si>
  <si>
    <t>CHEM 1311</t>
  </si>
  <si>
    <t>General Chemistry I</t>
  </si>
  <si>
    <t>(ONE Language Sequence)</t>
  </si>
  <si>
    <t>Professional Development (Area Two)   3 SCH</t>
  </si>
  <si>
    <t>PHSC 2123</t>
  </si>
  <si>
    <t>Physical Science II</t>
  </si>
  <si>
    <t>CPET 1013</t>
  </si>
  <si>
    <t>Computer Application I</t>
  </si>
  <si>
    <t>PHSC 1315</t>
  </si>
  <si>
    <t>PHYS 1315</t>
  </si>
  <si>
    <t>PHYS 2113</t>
  </si>
  <si>
    <t>General Physics I</t>
  </si>
  <si>
    <t>ELEG 1043</t>
  </si>
  <si>
    <t>Comp Appl  in ENGR</t>
  </si>
  <si>
    <t>PHSC 2312</t>
  </si>
  <si>
    <t>PHYS 1317</t>
  </si>
  <si>
    <t>SPAN 1301</t>
  </si>
  <si>
    <t>SPAN 1411</t>
  </si>
  <si>
    <t>ARCH 1327</t>
  </si>
  <si>
    <t>Multimedia Digital Appl</t>
  </si>
  <si>
    <t>PHYS 2123</t>
  </si>
  <si>
    <t>General Physics II</t>
  </si>
  <si>
    <t>MISY 1013</t>
  </si>
  <si>
    <t>Intro to Computer Info Sys</t>
  </si>
  <si>
    <t>PHYS 1301</t>
  </si>
  <si>
    <t>SPAN 1302</t>
  </si>
  <si>
    <t>SPAN 1412</t>
  </si>
  <si>
    <t>COMM 1311</t>
  </si>
  <si>
    <t>SPCH 1311</t>
  </si>
  <si>
    <t>PHYS 2513</t>
  </si>
  <si>
    <t>University Physics I</t>
  </si>
  <si>
    <t>MISY 2153</t>
  </si>
  <si>
    <t>VB Net Application in Bus</t>
  </si>
  <si>
    <t>PHYS 1302</t>
  </si>
  <si>
    <t>ARAB 1301</t>
  </si>
  <si>
    <t>Elem Arab I</t>
  </si>
  <si>
    <t>ARAB 1411</t>
  </si>
  <si>
    <t>COMM 1318</t>
  </si>
  <si>
    <t>Interpersonal Communication</t>
  </si>
  <si>
    <t>SPCH 1318</t>
  </si>
  <si>
    <t>PHYS 2523</t>
  </si>
  <si>
    <t>University Physics II</t>
  </si>
  <si>
    <t>PHYS 2325</t>
  </si>
  <si>
    <t>ARAB 1302</t>
  </si>
  <si>
    <t>Elem Arab II</t>
  </si>
  <si>
    <t>ARAB 1412</t>
  </si>
  <si>
    <t>COMP 1300</t>
  </si>
  <si>
    <t>Digital Communication</t>
  </si>
  <si>
    <t>PHYS 2326</t>
  </si>
  <si>
    <t>University Phyics II</t>
  </si>
  <si>
    <t>CHIN 1301</t>
  </si>
  <si>
    <t>Beginning Chinese I</t>
  </si>
  <si>
    <t>CHIN 1411</t>
  </si>
  <si>
    <t>CURR 1300</t>
  </si>
  <si>
    <t>Principle of Effective Learning</t>
  </si>
  <si>
    <t>EDUC 1300</t>
  </si>
  <si>
    <t>CHIN 1302</t>
  </si>
  <si>
    <t>Beginning Chinese II</t>
  </si>
  <si>
    <t>CHIN 1412</t>
  </si>
  <si>
    <t>HLTH 1304</t>
  </si>
  <si>
    <t>Health and Wellness</t>
  </si>
  <si>
    <t>PHED 1304</t>
  </si>
  <si>
    <t>Important announcements and deadlines can be found at:</t>
  </si>
  <si>
    <t>MISY 1305</t>
  </si>
  <si>
    <t>Bus Computer Applications</t>
  </si>
  <si>
    <t>BCIS 1305</t>
  </si>
  <si>
    <t>www.pvamu.edu/registrar</t>
  </si>
  <si>
    <t>POLITICAL SCIENCE</t>
  </si>
  <si>
    <t>MAJOR REQUIREMENTS</t>
  </si>
  <si>
    <t xml:space="preserve">POSC majors must earn a “C” or higher in both their major and minor </t>
  </si>
  <si>
    <t xml:space="preserve">courses.  Courses may not be used to satisfy multiple academic </t>
  </si>
  <si>
    <t>requirements.</t>
  </si>
  <si>
    <t>POLITICAL SCIENCE as a MINOR - 18 SCH</t>
  </si>
  <si>
    <r>
      <t xml:space="preserve">When the program is taken as a </t>
    </r>
    <r>
      <rPr>
        <b/>
        <sz val="11"/>
        <rFont val="Arial"/>
        <family val="2"/>
      </rPr>
      <t>Minor</t>
    </r>
    <r>
      <rPr>
        <sz val="11"/>
        <rFont val="Arial"/>
        <family val="2"/>
      </rPr>
      <t xml:space="preserve"> in another degree program,</t>
    </r>
  </si>
  <si>
    <r>
      <t xml:space="preserve"> </t>
    </r>
    <r>
      <rPr>
        <b/>
        <sz val="11"/>
        <rFont val="Arial"/>
        <family val="2"/>
      </rPr>
      <t>required</t>
    </r>
    <r>
      <rPr>
        <sz val="11"/>
        <rFont val="Arial"/>
        <family val="2"/>
      </rPr>
      <t xml:space="preserve"> courses are </t>
    </r>
    <r>
      <rPr>
        <b/>
        <sz val="11"/>
        <rFont val="Arial"/>
        <family val="2"/>
      </rPr>
      <t xml:space="preserve">POSC 2304, 2341,  </t>
    </r>
    <r>
      <rPr>
        <sz val="11"/>
        <rFont val="Arial"/>
        <family val="2"/>
      </rPr>
      <t xml:space="preserve">and </t>
    </r>
    <r>
      <rPr>
        <b/>
        <sz val="11"/>
        <rFont val="Arial"/>
        <family val="2"/>
      </rPr>
      <t>12</t>
    </r>
    <r>
      <rPr>
        <sz val="11"/>
        <rFont val="Arial"/>
        <family val="2"/>
      </rPr>
      <t xml:space="preserve"> semester hours</t>
    </r>
  </si>
  <si>
    <t>of political science electives.</t>
  </si>
  <si>
    <t xml:space="preserve">Political Science majors must earn a grade of "C" or better on any course on this </t>
  </si>
  <si>
    <t>List Minor requirements here</t>
  </si>
  <si>
    <t xml:space="preserve">page, including the major, minor, support area and unrestricted electives. </t>
  </si>
  <si>
    <t>Support Area       9 SCH</t>
  </si>
  <si>
    <t xml:space="preserve">MINOR </t>
  </si>
  <si>
    <t>SCH</t>
  </si>
  <si>
    <t>POSC MAJOR REQUIREMENTS   36 SCH</t>
  </si>
  <si>
    <t>(Minimum Grade of "C")</t>
  </si>
  <si>
    <t>Minimum Grade of "C"</t>
  </si>
  <si>
    <t xml:space="preserve">12 hrs. required courses  </t>
  </si>
  <si>
    <t>Prin Macroeconomics</t>
  </si>
  <si>
    <t>ENGL 2423</t>
  </si>
  <si>
    <t>POSC 2304</t>
  </si>
  <si>
    <t>Intro to Poli Science (1113 &amp; 1123)</t>
  </si>
  <si>
    <t>GOVT 2304</t>
  </si>
  <si>
    <t>ENGL 2314  
ENGL 3043
 ENGL 3243
ENGL 3243</t>
  </si>
  <si>
    <t>Select one ENGL class from list on the left.</t>
  </si>
  <si>
    <t>ENGL 3233</t>
  </si>
  <si>
    <t>POSC 2341</t>
  </si>
  <si>
    <t>Scope &amp; Methods in Poli Sci</t>
  </si>
  <si>
    <t>ENGL 2327</t>
  </si>
  <si>
    <t>Americal Literature I</t>
  </si>
  <si>
    <t>ENGL 2433</t>
  </si>
  <si>
    <t>POSC 2342</t>
  </si>
  <si>
    <t xml:space="preserve">Data Analysis in Political Science </t>
  </si>
  <si>
    <t>ENGL 2328</t>
  </si>
  <si>
    <t>American Literature II</t>
  </si>
  <si>
    <t>ENGL 3243</t>
  </si>
  <si>
    <t>POSC 3312</t>
  </si>
  <si>
    <t>ENGL 3304</t>
  </si>
  <si>
    <t>Prof'l Wri Elect Media</t>
  </si>
  <si>
    <t>ENGL 3324</t>
  </si>
  <si>
    <t>Studies Am Lit 1865-present</t>
  </si>
  <si>
    <t>24 hrs. required courses of POSC Electives</t>
  </si>
  <si>
    <t>GEOG1302
GEOG 1303
GEOG 2311</t>
  </si>
  <si>
    <t>Introduction to Human Geog
World Regional Geography
Intro to Geog Info Systems</t>
  </si>
  <si>
    <t>Select one GEOG class from list on left.</t>
  </si>
  <si>
    <t>At least 3 SCH from the American Politics Sub-field</t>
  </si>
  <si>
    <t>POSC 2354</t>
  </si>
  <si>
    <t>State and Local Government</t>
  </si>
  <si>
    <t>POSC 4311</t>
  </si>
  <si>
    <t>American Constitutional Law</t>
  </si>
  <si>
    <t>POSC 4313</t>
  </si>
  <si>
    <t>The Presidency</t>
  </si>
  <si>
    <t>POSC 4314</t>
  </si>
  <si>
    <t>The Legislative Process</t>
  </si>
  <si>
    <t>POSC 4320</t>
  </si>
  <si>
    <t>Judicial Politics</t>
  </si>
  <si>
    <t>Unrestricted Electives       9 SCH</t>
  </si>
  <si>
    <t>Hours In Progress</t>
  </si>
  <si>
    <t>Total Hours Remaining</t>
  </si>
  <si>
    <t>At least 3 SCH from the International Relations/Comparative Politics Sub-field</t>
  </si>
  <si>
    <t>Notes:</t>
  </si>
  <si>
    <t>POSC 2353</t>
  </si>
  <si>
    <t>Latin American/Carib Pols</t>
  </si>
  <si>
    <t>POSC 3351</t>
  </si>
  <si>
    <t>Comparative Politics</t>
  </si>
  <si>
    <t>.</t>
  </si>
  <si>
    <t>POSC 3353</t>
  </si>
  <si>
    <t>U.S. Foreign Policy</t>
  </si>
  <si>
    <t xml:space="preserve">POSC 3354 </t>
  </si>
  <si>
    <t>International Politics</t>
  </si>
  <si>
    <t>POSC 3355</t>
  </si>
  <si>
    <t>African Politics</t>
  </si>
  <si>
    <t>POSC 3359</t>
  </si>
  <si>
    <t>Middle East Politics</t>
  </si>
  <si>
    <r>
      <t xml:space="preserve">Total Degree Requirements </t>
    </r>
    <r>
      <rPr>
        <b/>
        <i/>
        <sz val="11"/>
        <rFont val="Arial"/>
        <family val="2"/>
      </rPr>
      <t xml:space="preserve">minimum </t>
    </r>
    <r>
      <rPr>
        <b/>
        <sz val="11"/>
        <rFont val="Arial"/>
        <family val="2"/>
      </rPr>
      <t>120 SCH</t>
    </r>
  </si>
  <si>
    <t>At least 3 SCH from the Public Administration/Public Policy Sub-field</t>
  </si>
  <si>
    <r>
      <t xml:space="preserve">Minor Requirements </t>
    </r>
    <r>
      <rPr>
        <b/>
        <i/>
        <sz val="11"/>
        <rFont val="Arial"/>
        <family val="2"/>
      </rPr>
      <t>minimum</t>
    </r>
    <r>
      <rPr>
        <b/>
        <sz val="11"/>
        <rFont val="Arial"/>
        <family val="2"/>
      </rPr>
      <t xml:space="preserve"> 18 SCH</t>
    </r>
  </si>
  <si>
    <t>POSC 2312</t>
  </si>
  <si>
    <t>Public Administration</t>
  </si>
  <si>
    <t xml:space="preserve">The Political Science Program is committed to providing students </t>
  </si>
  <si>
    <t>POSC 3321</t>
  </si>
  <si>
    <t>Public Policy Analysis</t>
  </si>
  <si>
    <t>with the knowledge and skills necessary to understand the political</t>
  </si>
  <si>
    <t>POSC 4310</t>
  </si>
  <si>
    <t>Urban Government &amp; Politics</t>
  </si>
  <si>
    <t>system so that they may succeed in their careers and become better</t>
  </si>
  <si>
    <t>POSC 4324</t>
  </si>
  <si>
    <t>Race, Gender and Policy</t>
  </si>
  <si>
    <t xml:space="preserve">citizens of the nation and the world.  Course work is designed to </t>
  </si>
  <si>
    <t xml:space="preserve">enhance critical thinking and written communication skills as a </t>
  </si>
  <si>
    <t>Up to 15 SCH of the following</t>
  </si>
  <si>
    <t>prerequisite for employment in the public or private sector, as well</t>
  </si>
  <si>
    <t>Ruble Woolfolk Building.</t>
  </si>
  <si>
    <t>POSC 2311</t>
  </si>
  <si>
    <t>Political Parties and Elections</t>
  </si>
  <si>
    <t>as admission to graduate or professional schools.</t>
  </si>
  <si>
    <t xml:space="preserve">The Political Science Program is located in the historic George </t>
  </si>
  <si>
    <t>POSC 2314</t>
  </si>
  <si>
    <t xml:space="preserve">Legal Studies  </t>
  </si>
  <si>
    <t>Blacks and American Poli Sys</t>
  </si>
  <si>
    <t>Dr. Walle Engedayehu, Division Head</t>
  </si>
  <si>
    <t>Political Science as a MINOR - 24 SCH</t>
  </si>
  <si>
    <t xml:space="preserve">Division of Social Work, Behavioral </t>
  </si>
  <si>
    <r>
      <t xml:space="preserve">When the program is taken as a </t>
    </r>
    <r>
      <rPr>
        <b/>
        <sz val="12"/>
        <color indexed="61"/>
        <rFont val="Arial"/>
        <family val="2"/>
      </rPr>
      <t>Minor</t>
    </r>
    <r>
      <rPr>
        <sz val="12"/>
        <color indexed="61"/>
        <rFont val="Arial"/>
        <family val="2"/>
      </rPr>
      <t xml:space="preserve"> in another</t>
    </r>
  </si>
  <si>
    <t>and Political Sciences</t>
  </si>
  <si>
    <t>POSC 3314</t>
  </si>
  <si>
    <t>Election Law and Voting Rightds</t>
  </si>
  <si>
    <t>P. O. Box 519, MS 2203</t>
  </si>
  <si>
    <r>
      <t xml:space="preserve">degree program, </t>
    </r>
    <r>
      <rPr>
        <b/>
        <sz val="12"/>
        <color indexed="61"/>
        <rFont val="Arial"/>
        <family val="2"/>
      </rPr>
      <t>required</t>
    </r>
    <r>
      <rPr>
        <sz val="12"/>
        <color indexed="61"/>
        <rFont val="Arial"/>
        <family val="2"/>
      </rPr>
      <t xml:space="preserve"> courses are</t>
    </r>
    <r>
      <rPr>
        <b/>
        <sz val="12"/>
        <color indexed="61"/>
        <rFont val="Arial"/>
        <family val="2"/>
      </rPr>
      <t xml:space="preserve"> POSC 2123,</t>
    </r>
    <r>
      <rPr>
        <sz val="12"/>
        <color indexed="61"/>
        <rFont val="Arial"/>
        <family val="2"/>
      </rPr>
      <t xml:space="preserve"> </t>
    </r>
  </si>
  <si>
    <t>Prairie View, TX 77446</t>
  </si>
  <si>
    <r>
      <t>2133, 2413, 3543, 4113</t>
    </r>
    <r>
      <rPr>
        <sz val="12"/>
        <color indexed="61"/>
        <rFont val="Arial"/>
        <family val="2"/>
      </rPr>
      <t xml:space="preserve"> and </t>
    </r>
    <r>
      <rPr>
        <b/>
        <sz val="12"/>
        <color indexed="61"/>
        <rFont val="Arial"/>
        <family val="2"/>
      </rPr>
      <t>9</t>
    </r>
    <r>
      <rPr>
        <sz val="12"/>
        <color indexed="61"/>
        <rFont val="Arial"/>
        <family val="2"/>
      </rPr>
      <t xml:space="preserve"> semester hours of</t>
    </r>
  </si>
  <si>
    <t>POSC 3331</t>
  </si>
  <si>
    <t>Pol. Studies Through Film</t>
  </si>
  <si>
    <t>Phone: 936-261-3200</t>
  </si>
  <si>
    <t>Political Science electives.</t>
  </si>
  <si>
    <t>POSC 3341</t>
  </si>
  <si>
    <t>Gandhi and King</t>
  </si>
  <si>
    <t>www.pvamu.edu</t>
  </si>
  <si>
    <t>Fax: 936-261-3229</t>
  </si>
  <si>
    <t>POSC 3342</t>
  </si>
  <si>
    <t>Pol Resistance &amp; Soc Change</t>
  </si>
  <si>
    <t>POSC 3354</t>
  </si>
  <si>
    <t>POSC 3399</t>
  </si>
  <si>
    <t>Independent Study in Poli Sci</t>
  </si>
  <si>
    <t>POSC 4319</t>
  </si>
  <si>
    <t>Special Topics in Political Science</t>
  </si>
  <si>
    <t>POSC 4321</t>
  </si>
  <si>
    <t>Seminar in Political Science</t>
  </si>
  <si>
    <t>POSC 4399</t>
  </si>
  <si>
    <t>POSC 4615</t>
  </si>
  <si>
    <t>Internship in Political Science</t>
  </si>
  <si>
    <t>Political Theory</t>
  </si>
  <si>
    <t>Financial Counselor: Ms.  DeLorea; rodeloera@pvamu.edu; 936-261-1013</t>
  </si>
  <si>
    <t>Intro to Speech Comm</t>
  </si>
  <si>
    <t>Career Coach: Dr. Danielle Feggins; defeggins@pvamu.edu; 936-261-3542</t>
  </si>
  <si>
    <t>Internship Coord: Ms. Michelle Jones; myjones@pvamu.edu; 936-261-3547</t>
  </si>
  <si>
    <t>Renee McKnight</t>
  </si>
  <si>
    <t>POLITICAL SCIENCE DEGREE PLAN 2026-2027</t>
  </si>
  <si>
    <t>(Beginning Fall 2026)</t>
  </si>
  <si>
    <t>Department Of Political Science</t>
  </si>
  <si>
    <t>Academic Adv: Ms. Renee McKnight; remcknight@pvamu.edu; 936-261-5913</t>
  </si>
  <si>
    <t>Dr. Walle Engedayehu; waengedayehu@pvamu.edu; Don Clark 231</t>
  </si>
  <si>
    <t>Dr. William Hoston, wihoston@pvamu.edu; Don Clark 230; 936-261-2565
Phone: (936) 261-2556</t>
  </si>
  <si>
    <t>Dr. Billy Monroe; bwmonroe@pvamu.edu; 221 Don Clark; 936-261-3206</t>
  </si>
  <si>
    <t>Dr. Tabitah Morton; tsmorton@pvamu.edu; 225 Don Clark; 936-3205</t>
  </si>
  <si>
    <t>Dr. Michael Nojeim, mjnojeim@pvamu.edu; 219 Don Clark; 936-261-3213</t>
  </si>
  <si>
    <t>Dr. Melanye Price; mtprice@pvamu.edu; 120A Don Clark; 936-261-3222</t>
  </si>
  <si>
    <t>Dr. Gargi Aleaz; gaaleaz@pvamu.edu; 313 Don Clark; 936-261-3777</t>
  </si>
  <si>
    <t>Dr. Jeremy Berkowitz; jeberkowitz@pvamu.ed; 326 Don Clark; 936-261-3775</t>
  </si>
  <si>
    <t xml:space="preserve">Ms. Regina Cochran; rmcochran@pvamu.edu; 360 Don Clark </t>
  </si>
  <si>
    <t>Mr. Stephen Huss; sahuss@pvamu.edu; 358 Don Clark; 936-261-2559</t>
  </si>
  <si>
    <t>Dr. Angelia Young-Jones; ayjones@pvamu.edu; 356 Don Clark; 936-361-3205</t>
  </si>
  <si>
    <t>Dr. Roman Krastev; rokrastev@pvamu.edu; 214 Don Clark; 936-261-2561</t>
  </si>
  <si>
    <t>Dr. Kyu Young Lee; kylee@pvamu.edu; 213 Don Clark; 936-261-2566</t>
  </si>
  <si>
    <t>Dr. Lee McGriggs; lamcgriggs@pvamu.edu; 351 Don Clark; 936-261-3211</t>
  </si>
  <si>
    <t>Dr. Nathan Mitchell; nkmitchell@pvamu.edu; 215 Don Clark; 936-261-3209</t>
  </si>
  <si>
    <t>Dr. Michael Nojeim, Interim Department Head</t>
  </si>
  <si>
    <t xml:space="preserve">Department of Political Science </t>
  </si>
  <si>
    <t>P. O. Box 519, MS 2600</t>
  </si>
  <si>
    <t>Phone: 936-261-5205</t>
  </si>
  <si>
    <t>DEPARTMENT OF POLITICAL SCIENCE FACULTY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</si>
</sst>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54">
    <font>
      <sz val="10"/>
      <name val="Arial"/>
    </font>
    <font>
      <sz val="8"/>
      <name val="Arial"/>
      <family val="2"/>
    </font>
    <font>
      <sz val="12"/>
      <name val="Arial"/>
      <family val="2"/>
    </font>
    <font>
      <sz val="10"/>
      <name val="Bookman Old Style"/>
      <family val="1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b/>
      <sz val="12"/>
      <name val="Bookman Old Style"/>
      <family val="1"/>
    </font>
    <font>
      <b/>
      <sz val="9"/>
      <name val="Arial"/>
      <family val="2"/>
    </font>
    <font>
      <sz val="9"/>
      <name val="Arial"/>
      <family val="2"/>
    </font>
    <font>
      <b/>
      <sz val="16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4"/>
      <name val="Bookman Old Style"/>
      <family val="1"/>
    </font>
    <font>
      <b/>
      <sz val="12"/>
      <name val="Arial"/>
      <family val="2"/>
    </font>
    <font>
      <sz val="11"/>
      <color indexed="61"/>
      <name val="Times New Roman"/>
      <family val="1"/>
    </font>
    <font>
      <sz val="10"/>
      <name val="Arial"/>
      <family val="2"/>
    </font>
    <font>
      <sz val="11"/>
      <name val="Arial"/>
      <family val="2"/>
    </font>
    <font>
      <sz val="11"/>
      <color indexed="61"/>
      <name val="Arial"/>
      <family val="2"/>
    </font>
    <font>
      <b/>
      <i/>
      <sz val="11"/>
      <name val="Arial"/>
      <family val="2"/>
    </font>
    <font>
      <sz val="11"/>
      <color indexed="9"/>
      <name val="Arial"/>
      <family val="2"/>
    </font>
    <font>
      <b/>
      <sz val="11"/>
      <color indexed="10"/>
      <name val="Arial"/>
      <family val="2"/>
    </font>
    <font>
      <b/>
      <sz val="11"/>
      <name val="Bradley Hand ITC"/>
      <family val="4"/>
    </font>
    <font>
      <i/>
      <sz val="11"/>
      <name val="Arial"/>
      <family val="2"/>
    </font>
    <font>
      <sz val="10"/>
      <name val="Arial"/>
      <family val="2"/>
    </font>
    <font>
      <sz val="12"/>
      <color indexed="61"/>
      <name val="Arial"/>
      <family val="2"/>
    </font>
    <font>
      <b/>
      <sz val="12"/>
      <color indexed="61"/>
      <name val="Arial"/>
      <family val="2"/>
    </font>
    <font>
      <b/>
      <i/>
      <sz val="12"/>
      <color indexed="61"/>
      <name val="Arial"/>
      <family val="2"/>
    </font>
    <font>
      <b/>
      <sz val="16"/>
      <name val="Blackoak Std"/>
      <family val="3"/>
    </font>
    <font>
      <sz val="18"/>
      <name val="Bradley Hand ITC"/>
      <family val="4"/>
    </font>
    <font>
      <sz val="10"/>
      <color indexed="61"/>
      <name val="Arial"/>
      <family val="2"/>
    </font>
    <font>
      <b/>
      <sz val="14"/>
      <color indexed="61"/>
      <name val="Bradley Hand ITC"/>
      <family val="4"/>
    </font>
    <font>
      <sz val="16"/>
      <color indexed="61"/>
      <name val="Brush Script Std"/>
      <family val="3"/>
    </font>
    <font>
      <b/>
      <sz val="14"/>
      <name val="Blackoak Std"/>
      <family val="3"/>
    </font>
    <font>
      <b/>
      <sz val="11"/>
      <name val="Bookman Old Style"/>
      <family val="1"/>
    </font>
    <font>
      <b/>
      <sz val="10"/>
      <name val="Bookman Old Style"/>
      <family val="1"/>
    </font>
    <font>
      <sz val="14"/>
      <name val="Bookman Old Style"/>
      <family val="1"/>
    </font>
    <font>
      <sz val="11"/>
      <color rgb="FFFFFFFF"/>
      <name val="Arial"/>
      <family val="2"/>
    </font>
    <font>
      <b/>
      <sz val="10"/>
      <color theme="1"/>
      <name val="Arial"/>
      <family val="2"/>
    </font>
    <font>
      <b/>
      <sz val="11"/>
      <color theme="3"/>
      <name val="Arial"/>
      <family val="2"/>
    </font>
    <font>
      <b/>
      <sz val="14"/>
      <color rgb="FFFF0000"/>
      <name val="Wingdings 2"/>
      <family val="1"/>
      <charset val="2"/>
    </font>
    <font>
      <sz val="11"/>
      <color theme="0" tint="-0.14999847407452621"/>
      <name val="Arial"/>
      <family val="2"/>
    </font>
    <font>
      <b/>
      <sz val="11"/>
      <color rgb="FFFF0000"/>
      <name val="Arial"/>
      <family val="2"/>
    </font>
    <font>
      <sz val="11"/>
      <color rgb="FF0000FF"/>
      <name val="Arial"/>
      <family val="2"/>
    </font>
    <font>
      <sz val="14"/>
      <color rgb="FFFF0000"/>
      <name val="Arial"/>
      <family val="2"/>
    </font>
    <font>
      <b/>
      <sz val="14"/>
      <color rgb="FFFF0000"/>
      <name val="Arial"/>
      <family val="2"/>
    </font>
    <font>
      <b/>
      <sz val="12"/>
      <color indexed="10"/>
      <name val="Arial"/>
      <family val="2"/>
    </font>
    <font>
      <b/>
      <sz val="16"/>
      <color indexed="10"/>
      <name val="Arial"/>
      <family val="2"/>
    </font>
    <font>
      <b/>
      <sz val="10"/>
      <color rgb="FFFF0000"/>
      <name val="Arial"/>
      <family val="2"/>
    </font>
    <font>
      <b/>
      <sz val="11"/>
      <color theme="0" tint="-0.14999847407452621"/>
      <name val="Arial"/>
      <family val="2"/>
    </font>
    <font>
      <b/>
      <strike/>
      <sz val="11"/>
      <color rgb="FFFF0000"/>
      <name val="Arial"/>
      <family val="2"/>
    </font>
    <font>
      <sz val="8"/>
      <color rgb="FFFF0000"/>
      <name val="Arial"/>
      <family val="2"/>
    </font>
    <font>
      <sz val="11"/>
      <color rgb="FFFF0000"/>
      <name val="Arial"/>
      <family val="2"/>
    </font>
    <font>
      <sz val="14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65"/>
        <bgColor theme="7" tint="0.39991454817346722"/>
      </patternFill>
    </fill>
    <fill>
      <patternFill patternType="solid">
        <fgColor indexed="65"/>
        <bgColor theme="7" tint="0.39994506668294322"/>
      </patternFill>
    </fill>
    <fill>
      <patternFill patternType="solid">
        <fgColor rgb="FFFFFF00"/>
        <bgColor indexed="64"/>
      </patternFill>
    </fill>
  </fills>
  <borders count="8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/>
      <top style="double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indexed="64"/>
      </right>
      <top style="double">
        <color auto="1"/>
      </top>
      <bottom/>
      <diagonal/>
    </border>
    <border>
      <left/>
      <right style="medium">
        <color indexed="64"/>
      </right>
      <top/>
      <bottom style="double">
        <color auto="1"/>
      </bottom>
      <diagonal/>
    </border>
    <border>
      <left style="thin">
        <color auto="1"/>
      </left>
      <right style="medium">
        <color indexed="64"/>
      </right>
      <top style="double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399">
    <xf numFmtId="0" fontId="0" fillId="0" borderId="0" xfId="0"/>
    <xf numFmtId="0" fontId="2" fillId="0" borderId="0" xfId="0" applyFont="1"/>
    <xf numFmtId="0" fontId="9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5" fillId="0" borderId="0" xfId="1" applyAlignment="1" applyProtection="1"/>
    <xf numFmtId="0" fontId="17" fillId="0" borderId="1" xfId="0" applyFont="1" applyBorder="1"/>
    <xf numFmtId="0" fontId="17" fillId="0" borderId="0" xfId="0" applyFont="1"/>
    <xf numFmtId="0" fontId="17" fillId="0" borderId="0" xfId="0" applyFont="1" applyAlignment="1">
      <alignment horizontal="center"/>
    </xf>
    <xf numFmtId="0" fontId="18" fillId="0" borderId="1" xfId="0" applyFont="1" applyBorder="1"/>
    <xf numFmtId="0" fontId="17" fillId="0" borderId="2" xfId="0" applyFont="1" applyBorder="1"/>
    <xf numFmtId="0" fontId="17" fillId="0" borderId="3" xfId="0" applyFont="1" applyBorder="1" applyAlignment="1">
      <alignment horizontal="center"/>
    </xf>
    <xf numFmtId="0" fontId="18" fillId="0" borderId="1" xfId="0" applyFont="1" applyBorder="1" applyAlignment="1">
      <alignment wrapText="1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wrapText="1"/>
    </xf>
    <xf numFmtId="0" fontId="20" fillId="0" borderId="0" xfId="0" applyFont="1" applyAlignment="1">
      <alignment horizontal="center"/>
    </xf>
    <xf numFmtId="0" fontId="17" fillId="0" borderId="5" xfId="0" applyFont="1" applyBorder="1"/>
    <xf numFmtId="0" fontId="17" fillId="0" borderId="6" xfId="0" applyFont="1" applyBorder="1"/>
    <xf numFmtId="0" fontId="17" fillId="0" borderId="7" xfId="0" applyFont="1" applyBorder="1"/>
    <xf numFmtId="0" fontId="17" fillId="0" borderId="7" xfId="0" applyFont="1" applyBorder="1" applyAlignment="1">
      <alignment horizontal="center"/>
    </xf>
    <xf numFmtId="0" fontId="17" fillId="0" borderId="7" xfId="0" applyFont="1" applyBorder="1" applyAlignment="1">
      <alignment wrapText="1"/>
    </xf>
    <xf numFmtId="0" fontId="12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17" fillId="0" borderId="11" xfId="0" applyFont="1" applyBorder="1"/>
    <xf numFmtId="0" fontId="12" fillId="0" borderId="0" xfId="0" applyFont="1" applyAlignment="1">
      <alignment horizontal="left"/>
    </xf>
    <xf numFmtId="0" fontId="8" fillId="0" borderId="1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16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19" fillId="0" borderId="1" xfId="0" applyFont="1" applyBorder="1" applyAlignment="1">
      <alignment horizontal="center"/>
    </xf>
    <xf numFmtId="0" fontId="37" fillId="0" borderId="0" xfId="0" applyFont="1"/>
    <xf numFmtId="0" fontId="17" fillId="0" borderId="13" xfId="0" applyFont="1" applyBorder="1"/>
    <xf numFmtId="0" fontId="12" fillId="0" borderId="5" xfId="0" applyFont="1" applyBorder="1" applyAlignment="1">
      <alignment horizontal="left"/>
    </xf>
    <xf numFmtId="0" fontId="9" fillId="0" borderId="7" xfId="0" applyFont="1" applyBorder="1"/>
    <xf numFmtId="0" fontId="17" fillId="0" borderId="14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" xfId="0" applyFont="1" applyBorder="1"/>
    <xf numFmtId="0" fontId="7" fillId="0" borderId="0" xfId="0" applyFont="1"/>
    <xf numFmtId="0" fontId="16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4" fillId="0" borderId="0" xfId="0" applyFont="1"/>
    <xf numFmtId="0" fontId="25" fillId="0" borderId="0" xfId="0" applyFont="1"/>
    <xf numFmtId="0" fontId="25" fillId="2" borderId="0" xfId="0" applyFont="1" applyFill="1" applyAlignment="1">
      <alignment horizontal="center"/>
    </xf>
    <xf numFmtId="0" fontId="26" fillId="2" borderId="11" xfId="0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1" xfId="0" applyFont="1" applyBorder="1"/>
    <xf numFmtId="0" fontId="26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0" borderId="1" xfId="0" applyFont="1" applyBorder="1" applyAlignment="1">
      <alignment wrapText="1"/>
    </xf>
    <xf numFmtId="0" fontId="26" fillId="2" borderId="11" xfId="0" applyFont="1" applyFill="1" applyBorder="1"/>
    <xf numFmtId="0" fontId="25" fillId="3" borderId="1" xfId="0" applyFont="1" applyFill="1" applyBorder="1"/>
    <xf numFmtId="0" fontId="28" fillId="0" borderId="0" xfId="0" applyFont="1" applyAlignment="1">
      <alignment horizontal="center"/>
    </xf>
    <xf numFmtId="0" fontId="29" fillId="0" borderId="0" xfId="0" applyFont="1"/>
    <xf numFmtId="0" fontId="30" fillId="0" borderId="0" xfId="0" applyFont="1"/>
    <xf numFmtId="0" fontId="30" fillId="0" borderId="0" xfId="0" applyFont="1" applyAlignment="1">
      <alignment horizontal="left"/>
    </xf>
    <xf numFmtId="0" fontId="25" fillId="0" borderId="17" xfId="0" applyFont="1" applyBorder="1"/>
    <xf numFmtId="0" fontId="31" fillId="0" borderId="0" xfId="0" applyFont="1" applyAlignment="1">
      <alignment horizontal="right"/>
    </xf>
    <xf numFmtId="0" fontId="31" fillId="0" borderId="18" xfId="0" applyFont="1" applyBorder="1"/>
    <xf numFmtId="0" fontId="26" fillId="4" borderId="0" xfId="0" applyFont="1" applyFill="1"/>
    <xf numFmtId="0" fontId="26" fillId="0" borderId="0" xfId="0" applyFont="1"/>
    <xf numFmtId="0" fontId="26" fillId="0" borderId="0" xfId="0" applyFont="1" applyAlignment="1">
      <alignment horizontal="center"/>
    </xf>
    <xf numFmtId="0" fontId="26" fillId="0" borderId="11" xfId="0" applyFont="1" applyBorder="1"/>
    <xf numFmtId="0" fontId="17" fillId="0" borderId="19" xfId="0" applyFont="1" applyBorder="1"/>
    <xf numFmtId="0" fontId="30" fillId="0" borderId="17" xfId="0" applyFont="1" applyBorder="1"/>
    <xf numFmtId="0" fontId="25" fillId="2" borderId="0" xfId="0" applyFont="1" applyFill="1"/>
    <xf numFmtId="0" fontId="2" fillId="0" borderId="6" xfId="0" applyFont="1" applyBorder="1" applyAlignment="1">
      <alignment horizontal="left"/>
    </xf>
    <xf numFmtId="0" fontId="30" fillId="0" borderId="17" xfId="0" applyFont="1" applyBorder="1" applyAlignment="1">
      <alignment horizontal="left"/>
    </xf>
    <xf numFmtId="0" fontId="32" fillId="0" borderId="0" xfId="0" applyFont="1"/>
    <xf numFmtId="0" fontId="30" fillId="0" borderId="11" xfId="0" applyFont="1" applyBorder="1"/>
    <xf numFmtId="0" fontId="16" fillId="0" borderId="0" xfId="3"/>
    <xf numFmtId="0" fontId="30" fillId="0" borderId="1" xfId="0" applyFont="1" applyBorder="1"/>
    <xf numFmtId="0" fontId="30" fillId="0" borderId="0" xfId="0" applyFont="1" applyAlignment="1">
      <alignment horizontal="center"/>
    </xf>
    <xf numFmtId="0" fontId="25" fillId="0" borderId="11" xfId="0" applyFont="1" applyBorder="1"/>
    <xf numFmtId="0" fontId="30" fillId="0" borderId="11" xfId="0" applyFont="1" applyBorder="1" applyAlignment="1">
      <alignment horizontal="center"/>
    </xf>
    <xf numFmtId="0" fontId="25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37" fillId="0" borderId="0" xfId="0" applyFont="1" applyAlignment="1">
      <alignment horizontal="center"/>
    </xf>
    <xf numFmtId="0" fontId="16" fillId="0" borderId="0" xfId="3" applyAlignment="1">
      <alignment horizontal="center"/>
    </xf>
    <xf numFmtId="0" fontId="3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1" fillId="0" borderId="1" xfId="0" applyFont="1" applyBorder="1"/>
    <xf numFmtId="0" fontId="11" fillId="0" borderId="1" xfId="0" applyFont="1" applyBorder="1"/>
    <xf numFmtId="0" fontId="12" fillId="0" borderId="2" xfId="0" applyFont="1" applyBorder="1"/>
    <xf numFmtId="0" fontId="12" fillId="0" borderId="1" xfId="0" applyFont="1" applyBorder="1"/>
    <xf numFmtId="0" fontId="8" fillId="0" borderId="3" xfId="0" applyFont="1" applyBorder="1" applyAlignment="1">
      <alignment horizontal="center"/>
    </xf>
    <xf numFmtId="0" fontId="1" fillId="0" borderId="0" xfId="0" applyFont="1"/>
    <xf numFmtId="0" fontId="1" fillId="0" borderId="7" xfId="0" applyFont="1" applyBorder="1"/>
    <xf numFmtId="0" fontId="8" fillId="0" borderId="8" xfId="0" applyFont="1" applyBorder="1" applyAlignment="1">
      <alignment horizontal="center"/>
    </xf>
    <xf numFmtId="0" fontId="17" fillId="0" borderId="2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17" fillId="0" borderId="21" xfId="0" applyFont="1" applyBorder="1"/>
    <xf numFmtId="0" fontId="17" fillId="0" borderId="22" xfId="0" applyFont="1" applyBorder="1"/>
    <xf numFmtId="0" fontId="17" fillId="0" borderId="23" xfId="0" applyFont="1" applyBorder="1" applyAlignment="1">
      <alignment horizontal="left" vertical="center"/>
    </xf>
    <xf numFmtId="0" fontId="17" fillId="0" borderId="24" xfId="0" applyFont="1" applyBorder="1"/>
    <xf numFmtId="0" fontId="12" fillId="0" borderId="25" xfId="0" applyFont="1" applyBorder="1" applyAlignment="1">
      <alignment horizontal="left"/>
    </xf>
    <xf numFmtId="0" fontId="17" fillId="0" borderId="25" xfId="0" applyFont="1" applyBorder="1"/>
    <xf numFmtId="0" fontId="17" fillId="0" borderId="26" xfId="0" applyFont="1" applyBorder="1"/>
    <xf numFmtId="0" fontId="16" fillId="0" borderId="11" xfId="0" applyFont="1" applyBorder="1"/>
    <xf numFmtId="0" fontId="3" fillId="5" borderId="0" xfId="0" applyFont="1" applyFill="1"/>
    <xf numFmtId="0" fontId="0" fillId="5" borderId="0" xfId="0" applyFill="1"/>
    <xf numFmtId="0" fontId="12" fillId="6" borderId="29" xfId="0" applyFont="1" applyFill="1" applyBorder="1"/>
    <xf numFmtId="0" fontId="12" fillId="6" borderId="30" xfId="0" applyFont="1" applyFill="1" applyBorder="1"/>
    <xf numFmtId="0" fontId="12" fillId="6" borderId="31" xfId="0" applyFont="1" applyFill="1" applyBorder="1"/>
    <xf numFmtId="0" fontId="12" fillId="6" borderId="29" xfId="0" applyFont="1" applyFill="1" applyBorder="1" applyAlignment="1">
      <alignment horizontal="left"/>
    </xf>
    <xf numFmtId="0" fontId="12" fillId="6" borderId="30" xfId="0" applyFont="1" applyFill="1" applyBorder="1" applyAlignment="1">
      <alignment horizontal="center"/>
    </xf>
    <xf numFmtId="0" fontId="12" fillId="6" borderId="32" xfId="0" applyFont="1" applyFill="1" applyBorder="1"/>
    <xf numFmtId="0" fontId="12" fillId="6" borderId="33" xfId="0" applyFont="1" applyFill="1" applyBorder="1"/>
    <xf numFmtId="0" fontId="17" fillId="6" borderId="31" xfId="0" applyFont="1" applyFill="1" applyBorder="1" applyAlignment="1">
      <alignment horizontal="center"/>
    </xf>
    <xf numFmtId="0" fontId="12" fillId="0" borderId="30" xfId="0" applyFont="1" applyBorder="1"/>
    <xf numFmtId="0" fontId="12" fillId="0" borderId="29" xfId="0" applyFont="1" applyBorder="1"/>
    <xf numFmtId="0" fontId="12" fillId="0" borderId="31" xfId="0" applyFont="1" applyBorder="1"/>
    <xf numFmtId="0" fontId="12" fillId="0" borderId="13" xfId="0" applyFont="1" applyBorder="1"/>
    <xf numFmtId="0" fontId="12" fillId="0" borderId="8" xfId="0" applyFont="1" applyBorder="1"/>
    <xf numFmtId="0" fontId="8" fillId="0" borderId="10" xfId="0" applyFont="1" applyBorder="1" applyAlignment="1">
      <alignment horizontal="center"/>
    </xf>
    <xf numFmtId="0" fontId="17" fillId="6" borderId="30" xfId="0" applyFont="1" applyFill="1" applyBorder="1" applyAlignment="1">
      <alignment horizontal="center"/>
    </xf>
    <xf numFmtId="0" fontId="17" fillId="6" borderId="34" xfId="0" applyFont="1" applyFill="1" applyBorder="1"/>
    <xf numFmtId="0" fontId="17" fillId="6" borderId="18" xfId="0" applyFont="1" applyFill="1" applyBorder="1"/>
    <xf numFmtId="0" fontId="12" fillId="6" borderId="35" xfId="0" applyFont="1" applyFill="1" applyBorder="1"/>
    <xf numFmtId="0" fontId="22" fillId="6" borderId="5" xfId="0" applyFont="1" applyFill="1" applyBorder="1" applyAlignment="1">
      <alignment horizontal="right"/>
    </xf>
    <xf numFmtId="0" fontId="22" fillId="6" borderId="18" xfId="0" applyFont="1" applyFill="1" applyBorder="1"/>
    <xf numFmtId="0" fontId="12" fillId="6" borderId="36" xfId="0" applyFont="1" applyFill="1" applyBorder="1"/>
    <xf numFmtId="0" fontId="12" fillId="6" borderId="5" xfId="0" applyFont="1" applyFill="1" applyBorder="1"/>
    <xf numFmtId="0" fontId="17" fillId="0" borderId="28" xfId="0" applyFont="1" applyBorder="1"/>
    <xf numFmtId="0" fontId="17" fillId="0" borderId="38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2" fillId="0" borderId="0" xfId="0" applyFont="1"/>
    <xf numFmtId="0" fontId="12" fillId="6" borderId="39" xfId="0" applyFont="1" applyFill="1" applyBorder="1"/>
    <xf numFmtId="0" fontId="12" fillId="6" borderId="40" xfId="0" applyFont="1" applyFill="1" applyBorder="1"/>
    <xf numFmtId="0" fontId="12" fillId="0" borderId="41" xfId="0" applyFont="1" applyBorder="1" applyAlignment="1">
      <alignment horizontal="center"/>
    </xf>
    <xf numFmtId="0" fontId="11" fillId="6" borderId="12" xfId="0" applyFont="1" applyFill="1" applyBorder="1"/>
    <xf numFmtId="0" fontId="1" fillId="0" borderId="7" xfId="0" applyFont="1" applyBorder="1" applyAlignment="1">
      <alignment wrapText="1"/>
    </xf>
    <xf numFmtId="0" fontId="17" fillId="0" borderId="42" xfId="0" applyFont="1" applyBorder="1"/>
    <xf numFmtId="0" fontId="8" fillId="0" borderId="28" xfId="0" applyFont="1" applyBorder="1" applyAlignment="1">
      <alignment horizontal="center"/>
    </xf>
    <xf numFmtId="0" fontId="40" fillId="6" borderId="30" xfId="0" applyFont="1" applyFill="1" applyBorder="1" applyAlignment="1">
      <alignment horizontal="center"/>
    </xf>
    <xf numFmtId="0" fontId="41" fillId="0" borderId="0" xfId="0" applyFont="1" applyAlignment="1">
      <alignment horizontal="center"/>
    </xf>
    <xf numFmtId="0" fontId="13" fillId="7" borderId="0" xfId="0" applyFont="1" applyFill="1"/>
    <xf numFmtId="0" fontId="36" fillId="7" borderId="11" xfId="0" applyFont="1" applyFill="1" applyBorder="1" applyAlignment="1">
      <alignment horizontal="left"/>
    </xf>
    <xf numFmtId="0" fontId="6" fillId="7" borderId="0" xfId="0" applyFont="1" applyFill="1"/>
    <xf numFmtId="0" fontId="3" fillId="7" borderId="0" xfId="0" applyFont="1" applyFill="1"/>
    <xf numFmtId="0" fontId="34" fillId="7" borderId="0" xfId="0" applyFont="1" applyFill="1"/>
    <xf numFmtId="0" fontId="3" fillId="7" borderId="0" xfId="0" applyFont="1" applyFill="1" applyAlignment="1">
      <alignment horizontal="center"/>
    </xf>
    <xf numFmtId="0" fontId="21" fillId="0" borderId="0" xfId="0" applyFont="1" applyAlignment="1">
      <alignment horizontal="center" vertical="center"/>
    </xf>
    <xf numFmtId="0" fontId="16" fillId="0" borderId="52" xfId="0" applyFont="1" applyBorder="1" applyAlignment="1">
      <alignment horizontal="left"/>
    </xf>
    <xf numFmtId="0" fontId="9" fillId="0" borderId="52" xfId="3" applyFont="1" applyBorder="1" applyAlignment="1">
      <alignment horizontal="center"/>
    </xf>
    <xf numFmtId="0" fontId="19" fillId="0" borderId="53" xfId="0" applyFont="1" applyBorder="1" applyAlignment="1">
      <alignment horizontal="center"/>
    </xf>
    <xf numFmtId="0" fontId="6" fillId="7" borderId="0" xfId="0" applyFont="1" applyFill="1" applyAlignment="1">
      <alignment horizontal="left"/>
    </xf>
    <xf numFmtId="0" fontId="44" fillId="0" borderId="0" xfId="0" applyFont="1" applyAlignment="1">
      <alignment horizontal="left" vertical="center"/>
    </xf>
    <xf numFmtId="0" fontId="44" fillId="0" borderId="0" xfId="0" applyFont="1" applyAlignment="1">
      <alignment horizontal="left"/>
    </xf>
    <xf numFmtId="0" fontId="44" fillId="0" borderId="0" xfId="0" applyFont="1"/>
    <xf numFmtId="0" fontId="45" fillId="0" borderId="0" xfId="0" applyFont="1" applyAlignment="1">
      <alignment horizontal="center"/>
    </xf>
    <xf numFmtId="0" fontId="45" fillId="0" borderId="0" xfId="0" applyFont="1" applyAlignment="1">
      <alignment horizontal="right"/>
    </xf>
    <xf numFmtId="0" fontId="17" fillId="0" borderId="44" xfId="3" applyFont="1" applyBorder="1" applyAlignment="1">
      <alignment wrapText="1"/>
    </xf>
    <xf numFmtId="0" fontId="1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quotePrefix="1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17" fillId="0" borderId="7" xfId="0" quotePrefix="1" applyFont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2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9" fillId="0" borderId="2" xfId="0" applyFont="1" applyBorder="1"/>
    <xf numFmtId="0" fontId="9" fillId="0" borderId="6" xfId="0" applyFont="1" applyBorder="1"/>
    <xf numFmtId="0" fontId="9" fillId="0" borderId="28" xfId="0" applyFont="1" applyBorder="1" applyAlignment="1">
      <alignment horizontal="center" vertical="center"/>
    </xf>
    <xf numFmtId="0" fontId="9" fillId="0" borderId="45" xfId="0" applyFont="1" applyBorder="1"/>
    <xf numFmtId="0" fontId="8" fillId="0" borderId="1" xfId="0" applyFont="1" applyBorder="1"/>
    <xf numFmtId="0" fontId="8" fillId="0" borderId="8" xfId="0" applyFont="1" applyBorder="1"/>
    <xf numFmtId="0" fontId="8" fillId="0" borderId="28" xfId="0" applyFont="1" applyBorder="1"/>
    <xf numFmtId="0" fontId="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1" fillId="0" borderId="1" xfId="0" applyFont="1" applyBorder="1" applyAlignment="1">
      <alignment wrapText="1"/>
    </xf>
    <xf numFmtId="0" fontId="12" fillId="0" borderId="3" xfId="0" applyFont="1" applyBorder="1" applyAlignment="1">
      <alignment horizontal="center" vertical="center" wrapText="1"/>
    </xf>
    <xf numFmtId="0" fontId="49" fillId="0" borderId="0" xfId="0" applyFont="1" applyAlignment="1">
      <alignment horizontal="center"/>
    </xf>
    <xf numFmtId="0" fontId="50" fillId="0" borderId="0" xfId="0" applyFont="1"/>
    <xf numFmtId="0" fontId="17" fillId="0" borderId="13" xfId="0" applyFont="1" applyBorder="1" applyAlignment="1">
      <alignment vertical="center"/>
    </xf>
    <xf numFmtId="0" fontId="17" fillId="0" borderId="8" xfId="0" applyFont="1" applyBorder="1" applyAlignment="1">
      <alignment horizontal="left" vertical="center"/>
    </xf>
    <xf numFmtId="0" fontId="9" fillId="0" borderId="8" xfId="0" applyFont="1" applyBorder="1"/>
    <xf numFmtId="0" fontId="17" fillId="0" borderId="8" xfId="0" applyFont="1" applyBorder="1" applyAlignment="1">
      <alignment vertical="center"/>
    </xf>
    <xf numFmtId="0" fontId="17" fillId="0" borderId="4" xfId="0" applyFont="1" applyBorder="1" applyAlignment="1">
      <alignment horizontal="center" vertical="center" wrapText="1"/>
    </xf>
    <xf numFmtId="0" fontId="51" fillId="0" borderId="1" xfId="0" applyFont="1" applyBorder="1"/>
    <xf numFmtId="0" fontId="52" fillId="0" borderId="9" xfId="0" applyFont="1" applyBorder="1" applyAlignment="1">
      <alignment horizontal="center" vertical="center"/>
    </xf>
    <xf numFmtId="0" fontId="52" fillId="0" borderId="10" xfId="0" applyFont="1" applyBorder="1" applyAlignment="1">
      <alignment horizontal="center" vertical="center"/>
    </xf>
    <xf numFmtId="0" fontId="51" fillId="0" borderId="1" xfId="0" applyFont="1" applyBorder="1" applyAlignment="1">
      <alignment wrapText="1"/>
    </xf>
    <xf numFmtId="0" fontId="52" fillId="0" borderId="1" xfId="0" applyFont="1" applyBorder="1" applyAlignment="1">
      <alignment horizontal="center" vertical="center"/>
    </xf>
    <xf numFmtId="0" fontId="52" fillId="0" borderId="3" xfId="0" applyFont="1" applyBorder="1" applyAlignment="1">
      <alignment horizontal="center"/>
    </xf>
    <xf numFmtId="0" fontId="52" fillId="0" borderId="3" xfId="0" applyFont="1" applyBorder="1" applyAlignment="1">
      <alignment horizontal="center" vertical="center"/>
    </xf>
    <xf numFmtId="0" fontId="17" fillId="0" borderId="1" xfId="3" applyFont="1" applyBorder="1" applyAlignment="1">
      <alignment horizontal="left" vertical="top" wrapText="1"/>
    </xf>
    <xf numFmtId="0" fontId="17" fillId="0" borderId="1" xfId="3" applyFont="1" applyBorder="1" applyAlignment="1">
      <alignment vertical="top"/>
    </xf>
    <xf numFmtId="0" fontId="2" fillId="0" borderId="1" xfId="3" applyFont="1" applyBorder="1" applyAlignment="1">
      <alignment vertical="center"/>
    </xf>
    <xf numFmtId="0" fontId="17" fillId="0" borderId="2" xfId="0" applyFont="1" applyBorder="1" applyAlignment="1">
      <alignment horizontal="left"/>
    </xf>
    <xf numFmtId="0" fontId="17" fillId="0" borderId="1" xfId="3" applyFont="1" applyBorder="1" applyAlignment="1">
      <alignment vertical="center"/>
    </xf>
    <xf numFmtId="0" fontId="2" fillId="0" borderId="8" xfId="3" applyFont="1" applyBorder="1" applyAlignment="1">
      <alignment vertical="center"/>
    </xf>
    <xf numFmtId="0" fontId="2" fillId="0" borderId="1" xfId="3" applyFont="1" applyBorder="1" applyAlignment="1">
      <alignment vertical="center" wrapText="1"/>
    </xf>
    <xf numFmtId="0" fontId="2" fillId="0" borderId="37" xfId="3" applyFont="1" applyBorder="1" applyAlignment="1">
      <alignment vertical="center"/>
    </xf>
    <xf numFmtId="0" fontId="17" fillId="0" borderId="9" xfId="0" applyFont="1" applyBorder="1" applyAlignment="1">
      <alignment horizontal="left" vertical="center"/>
    </xf>
    <xf numFmtId="0" fontId="2" fillId="0" borderId="1" xfId="3" applyFont="1" applyBorder="1" applyAlignment="1">
      <alignment vertical="top" wrapText="1"/>
    </xf>
    <xf numFmtId="0" fontId="17" fillId="10" borderId="48" xfId="3" applyFont="1" applyFill="1" applyBorder="1" applyAlignment="1">
      <alignment vertical="center" wrapText="1"/>
    </xf>
    <xf numFmtId="0" fontId="17" fillId="10" borderId="19" xfId="3" applyFont="1" applyFill="1" applyBorder="1" applyAlignment="1">
      <alignment vertical="center" wrapText="1"/>
    </xf>
    <xf numFmtId="0" fontId="17" fillId="10" borderId="50" xfId="3" applyFont="1" applyFill="1" applyBorder="1" applyAlignment="1">
      <alignment vertical="center" wrapText="1"/>
    </xf>
    <xf numFmtId="0" fontId="16" fillId="5" borderId="0" xfId="0" applyFont="1" applyFill="1"/>
    <xf numFmtId="0" fontId="16" fillId="7" borderId="0" xfId="0" applyFont="1" applyFill="1"/>
    <xf numFmtId="0" fontId="40" fillId="6" borderId="67" xfId="0" applyFont="1" applyFill="1" applyBorder="1" applyAlignment="1">
      <alignment horizontal="center"/>
    </xf>
    <xf numFmtId="0" fontId="9" fillId="0" borderId="68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9" fillId="0" borderId="33" xfId="0" applyFont="1" applyBorder="1" applyAlignment="1">
      <alignment horizontal="center"/>
    </xf>
    <xf numFmtId="0" fontId="12" fillId="0" borderId="40" xfId="0" applyFont="1" applyBorder="1" applyAlignment="1">
      <alignment horizontal="center"/>
    </xf>
    <xf numFmtId="0" fontId="17" fillId="0" borderId="59" xfId="3" applyFont="1" applyBorder="1"/>
    <xf numFmtId="0" fontId="2" fillId="0" borderId="60" xfId="0" applyFont="1" applyBorder="1" applyAlignment="1">
      <alignment horizontal="center" vertical="center"/>
    </xf>
    <xf numFmtId="0" fontId="2" fillId="10" borderId="71" xfId="3" applyFont="1" applyFill="1" applyBorder="1" applyAlignment="1">
      <alignment vertical="top" wrapText="1"/>
    </xf>
    <xf numFmtId="0" fontId="2" fillId="10" borderId="27" xfId="3" applyFont="1" applyFill="1" applyBorder="1" applyAlignment="1">
      <alignment vertical="top"/>
    </xf>
    <xf numFmtId="0" fontId="40" fillId="6" borderId="31" xfId="0" applyFont="1" applyFill="1" applyBorder="1" applyAlignment="1">
      <alignment horizontal="center"/>
    </xf>
    <xf numFmtId="0" fontId="17" fillId="0" borderId="69" xfId="0" applyFont="1" applyBorder="1" applyAlignment="1">
      <alignment horizontal="center" vertical="center"/>
    </xf>
    <xf numFmtId="0" fontId="12" fillId="6" borderId="20" xfId="0" applyFont="1" applyFill="1" applyBorder="1"/>
    <xf numFmtId="0" fontId="40" fillId="6" borderId="80" xfId="0" applyFont="1" applyFill="1" applyBorder="1" applyAlignment="1">
      <alignment horizontal="center"/>
    </xf>
    <xf numFmtId="0" fontId="42" fillId="8" borderId="32" xfId="0" applyFont="1" applyFill="1" applyBorder="1" applyAlignment="1">
      <alignment horizontal="left"/>
    </xf>
    <xf numFmtId="0" fontId="42" fillId="8" borderId="33" xfId="0" applyFont="1" applyFill="1" applyBorder="1" applyAlignment="1">
      <alignment horizontal="left" vertical="top"/>
    </xf>
    <xf numFmtId="0" fontId="42" fillId="8" borderId="33" xfId="0" applyFont="1" applyFill="1" applyBorder="1" applyAlignment="1">
      <alignment horizontal="center"/>
    </xf>
    <xf numFmtId="0" fontId="17" fillId="0" borderId="78" xfId="0" applyFont="1" applyBorder="1" applyAlignment="1">
      <alignment horizontal="left"/>
    </xf>
    <xf numFmtId="0" fontId="17" fillId="0" borderId="6" xfId="0" applyFont="1" applyBorder="1" applyAlignment="1">
      <alignment horizontal="left"/>
    </xf>
    <xf numFmtId="0" fontId="17" fillId="0" borderId="7" xfId="3" applyFont="1" applyBorder="1" applyAlignment="1">
      <alignment vertical="center"/>
    </xf>
    <xf numFmtId="0" fontId="51" fillId="0" borderId="7" xfId="0" applyFont="1" applyBorder="1"/>
    <xf numFmtId="0" fontId="52" fillId="0" borderId="81" xfId="0" applyFont="1" applyBorder="1" applyAlignment="1">
      <alignment horizontal="center" vertical="center"/>
    </xf>
    <xf numFmtId="0" fontId="52" fillId="0" borderId="77" xfId="0" applyFont="1" applyBorder="1" applyAlignment="1">
      <alignment horizontal="center" vertical="center"/>
    </xf>
    <xf numFmtId="0" fontId="17" fillId="0" borderId="79" xfId="0" applyFont="1" applyBorder="1" applyAlignment="1">
      <alignment horizontal="left"/>
    </xf>
    <xf numFmtId="0" fontId="2" fillId="0" borderId="7" xfId="3" applyFont="1" applyBorder="1" applyAlignment="1">
      <alignment vertical="center"/>
    </xf>
    <xf numFmtId="0" fontId="48" fillId="8" borderId="33" xfId="0" applyFont="1" applyFill="1" applyBorder="1" applyAlignment="1">
      <alignment horizontal="left"/>
    </xf>
    <xf numFmtId="0" fontId="48" fillId="8" borderId="33" xfId="0" applyFont="1" applyFill="1" applyBorder="1" applyAlignment="1">
      <alignment horizontal="center"/>
    </xf>
    <xf numFmtId="0" fontId="42" fillId="8" borderId="32" xfId="0" applyFont="1" applyFill="1" applyBorder="1" applyAlignment="1">
      <alignment vertical="top"/>
    </xf>
    <xf numFmtId="0" fontId="48" fillId="8" borderId="33" xfId="0" applyFont="1" applyFill="1" applyBorder="1" applyAlignment="1">
      <alignment horizontal="left" vertical="top"/>
    </xf>
    <xf numFmtId="0" fontId="40" fillId="8" borderId="31" xfId="0" applyFont="1" applyFill="1" applyBorder="1" applyAlignment="1">
      <alignment horizontal="center"/>
    </xf>
    <xf numFmtId="0" fontId="2" fillId="0" borderId="16" xfId="3" applyFont="1" applyBorder="1" applyAlignment="1">
      <alignment vertical="center"/>
    </xf>
    <xf numFmtId="0" fontId="52" fillId="0" borderId="7" xfId="0" applyFont="1" applyBorder="1" applyAlignment="1">
      <alignment horizontal="center" vertical="center"/>
    </xf>
    <xf numFmtId="0" fontId="52" fillId="0" borderId="14" xfId="0" applyFont="1" applyBorder="1" applyAlignment="1">
      <alignment horizontal="center" vertical="center"/>
    </xf>
    <xf numFmtId="0" fontId="12" fillId="6" borderId="82" xfId="0" applyFont="1" applyFill="1" applyBorder="1" applyAlignment="1">
      <alignment vertical="center"/>
    </xf>
    <xf numFmtId="0" fontId="9" fillId="0" borderId="12" xfId="0" applyFont="1" applyBorder="1"/>
    <xf numFmtId="0" fontId="17" fillId="0" borderId="8" xfId="0" applyFont="1" applyBorder="1"/>
    <xf numFmtId="0" fontId="17" fillId="0" borderId="42" xfId="0" applyFont="1" applyBorder="1" applyAlignment="1">
      <alignment horizontal="left" vertical="center"/>
    </xf>
    <xf numFmtId="0" fontId="17" fillId="0" borderId="78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7" fillId="0" borderId="7" xfId="0" applyFont="1" applyBorder="1" applyAlignment="1">
      <alignment horizontal="center" vertical="center"/>
    </xf>
    <xf numFmtId="0" fontId="17" fillId="0" borderId="75" xfId="0" applyFont="1" applyBorder="1"/>
    <xf numFmtId="0" fontId="17" fillId="0" borderId="16" xfId="0" applyFont="1" applyBorder="1"/>
    <xf numFmtId="0" fontId="17" fillId="0" borderId="6" xfId="0" applyFont="1" applyBorder="1" applyAlignment="1">
      <alignment vertical="center"/>
    </xf>
    <xf numFmtId="0" fontId="12" fillId="0" borderId="34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164" fontId="17" fillId="0" borderId="7" xfId="0" applyNumberFormat="1" applyFont="1" applyBorder="1" applyAlignment="1">
      <alignment horizontal="center" vertical="center"/>
    </xf>
    <xf numFmtId="0" fontId="17" fillId="0" borderId="28" xfId="3" applyFont="1" applyBorder="1" applyAlignment="1">
      <alignment vertical="top"/>
    </xf>
    <xf numFmtId="0" fontId="11" fillId="0" borderId="28" xfId="0" applyFont="1" applyBorder="1"/>
    <xf numFmtId="0" fontId="17" fillId="0" borderId="70" xfId="0" applyFont="1" applyBorder="1" applyAlignment="1">
      <alignment horizontal="center" vertical="center"/>
    </xf>
    <xf numFmtId="0" fontId="12" fillId="0" borderId="8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22" fillId="6" borderId="0" xfId="0" applyFont="1" applyFill="1"/>
    <xf numFmtId="0" fontId="12" fillId="6" borderId="0" xfId="0" applyFont="1" applyFill="1"/>
    <xf numFmtId="0" fontId="39" fillId="6" borderId="0" xfId="0" applyFont="1" applyFill="1"/>
    <xf numFmtId="0" fontId="17" fillId="0" borderId="78" xfId="0" applyFont="1" applyBorder="1" applyAlignment="1">
      <alignment horizontal="left" vertical="top" wrapText="1"/>
    </xf>
    <xf numFmtId="0" fontId="17" fillId="0" borderId="83" xfId="0" applyFont="1" applyBorder="1" applyAlignment="1">
      <alignment horizontal="left" vertical="top"/>
    </xf>
    <xf numFmtId="0" fontId="17" fillId="0" borderId="2" xfId="0" applyFont="1" applyBorder="1" applyAlignment="1">
      <alignment horizontal="left" vertical="top"/>
    </xf>
    <xf numFmtId="0" fontId="53" fillId="0" borderId="16" xfId="0" applyFont="1" applyBorder="1"/>
    <xf numFmtId="0" fontId="53" fillId="0" borderId="81" xfId="0" applyFont="1" applyBorder="1" applyAlignment="1">
      <alignment horizontal="center" vertical="center"/>
    </xf>
    <xf numFmtId="0" fontId="53" fillId="0" borderId="77" xfId="0" applyFont="1" applyBorder="1" applyAlignment="1">
      <alignment horizontal="center" vertical="center"/>
    </xf>
    <xf numFmtId="0" fontId="17" fillId="0" borderId="34" xfId="0" applyFont="1" applyBorder="1" applyAlignment="1">
      <alignment horizontal="left" vertical="top"/>
    </xf>
    <xf numFmtId="0" fontId="17" fillId="0" borderId="16" xfId="3" applyFont="1" applyBorder="1" applyAlignment="1">
      <alignment vertical="top"/>
    </xf>
    <xf numFmtId="0" fontId="26" fillId="2" borderId="52" xfId="0" applyFont="1" applyFill="1" applyBorder="1" applyAlignment="1">
      <alignment horizontal="center"/>
    </xf>
    <xf numFmtId="0" fontId="45" fillId="0" borderId="0" xfId="0" applyFont="1" applyAlignment="1">
      <alignment horizontal="center"/>
    </xf>
    <xf numFmtId="0" fontId="19" fillId="0" borderId="53" xfId="0" applyFont="1" applyBorder="1" applyAlignment="1">
      <alignment horizontal="center"/>
    </xf>
    <xf numFmtId="0" fontId="19" fillId="0" borderId="33" xfId="0" applyFont="1" applyBorder="1" applyAlignment="1">
      <alignment horizontal="center"/>
    </xf>
    <xf numFmtId="0" fontId="17" fillId="0" borderId="51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7" fillId="0" borderId="74" xfId="0" applyFont="1" applyBorder="1" applyAlignment="1">
      <alignment horizontal="center" vertical="center"/>
    </xf>
    <xf numFmtId="0" fontId="16" fillId="0" borderId="68" xfId="0" applyFont="1" applyBorder="1" applyAlignment="1">
      <alignment horizontal="center" vertical="center"/>
    </xf>
    <xf numFmtId="0" fontId="16" fillId="0" borderId="77" xfId="0" applyFont="1" applyBorder="1" applyAlignment="1">
      <alignment horizontal="center" vertical="center"/>
    </xf>
    <xf numFmtId="0" fontId="17" fillId="11" borderId="64" xfId="0" applyFont="1" applyFill="1" applyBorder="1" applyAlignment="1">
      <alignment horizontal="left" vertical="top" wrapText="1"/>
    </xf>
    <xf numFmtId="0" fontId="17" fillId="11" borderId="65" xfId="0" applyFont="1" applyFill="1" applyBorder="1" applyAlignment="1">
      <alignment horizontal="left" vertical="top" wrapText="1"/>
    </xf>
    <xf numFmtId="0" fontId="17" fillId="11" borderId="66" xfId="0" applyFont="1" applyFill="1" applyBorder="1" applyAlignment="1">
      <alignment horizontal="left" vertical="top" wrapText="1"/>
    </xf>
    <xf numFmtId="0" fontId="17" fillId="11" borderId="56" xfId="0" applyFont="1" applyFill="1" applyBorder="1" applyAlignment="1">
      <alignment horizontal="left" vertical="top" wrapText="1"/>
    </xf>
    <xf numFmtId="0" fontId="17" fillId="11" borderId="57" xfId="0" applyFont="1" applyFill="1" applyBorder="1" applyAlignment="1">
      <alignment horizontal="left" vertical="top" wrapText="1"/>
    </xf>
    <xf numFmtId="0" fontId="17" fillId="11" borderId="58" xfId="0" applyFont="1" applyFill="1" applyBorder="1" applyAlignment="1">
      <alignment horizontal="left" vertical="top" wrapText="1"/>
    </xf>
    <xf numFmtId="0" fontId="26" fillId="0" borderId="0" xfId="0" applyFont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52" xfId="0" applyFont="1" applyBorder="1" applyAlignment="1">
      <alignment horizontal="center"/>
    </xf>
    <xf numFmtId="0" fontId="26" fillId="2" borderId="0" xfId="0" applyFont="1" applyFill="1" applyAlignment="1">
      <alignment horizontal="center"/>
    </xf>
    <xf numFmtId="0" fontId="26" fillId="2" borderId="11" xfId="0" applyFont="1" applyFill="1" applyBorder="1" applyAlignment="1">
      <alignment horizontal="left"/>
    </xf>
    <xf numFmtId="0" fontId="16" fillId="0" borderId="0" xfId="0" applyFont="1" applyAlignment="1">
      <alignment horizontal="left"/>
    </xf>
    <xf numFmtId="0" fontId="23" fillId="6" borderId="29" xfId="0" applyFont="1" applyFill="1" applyBorder="1" applyAlignment="1">
      <alignment horizontal="center"/>
    </xf>
    <xf numFmtId="0" fontId="23" fillId="6" borderId="30" xfId="0" applyFont="1" applyFill="1" applyBorder="1" applyAlignment="1">
      <alignment horizontal="center"/>
    </xf>
    <xf numFmtId="0" fontId="23" fillId="6" borderId="31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26" fillId="2" borderId="11" xfId="0" applyFont="1" applyFill="1" applyBorder="1" applyAlignment="1">
      <alignment horizontal="center"/>
    </xf>
    <xf numFmtId="0" fontId="47" fillId="0" borderId="23" xfId="0" applyFont="1" applyBorder="1" applyAlignment="1">
      <alignment horizontal="center"/>
    </xf>
    <xf numFmtId="0" fontId="47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left"/>
    </xf>
    <xf numFmtId="0" fontId="3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left"/>
    </xf>
    <xf numFmtId="0" fontId="6" fillId="7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7" fillId="0" borderId="11" xfId="0" applyFont="1" applyBorder="1" applyAlignment="1">
      <alignment horizontal="left"/>
    </xf>
    <xf numFmtId="0" fontId="13" fillId="0" borderId="0" xfId="0" applyFont="1" applyAlignment="1">
      <alignment horizontal="center"/>
    </xf>
    <xf numFmtId="0" fontId="34" fillId="7" borderId="0" xfId="0" applyFont="1" applyFill="1" applyAlignment="1">
      <alignment horizontal="center"/>
    </xf>
    <xf numFmtId="0" fontId="12" fillId="0" borderId="53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35" fillId="7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0" fillId="0" borderId="0" xfId="0" applyFont="1" applyAlignment="1">
      <alignment horizontal="left"/>
    </xf>
    <xf numFmtId="0" fontId="26" fillId="0" borderId="20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52" xfId="0" applyFont="1" applyBorder="1"/>
    <xf numFmtId="0" fontId="17" fillId="0" borderId="52" xfId="0" applyFont="1" applyBorder="1" applyAlignment="1">
      <alignment horizontal="center"/>
    </xf>
    <xf numFmtId="0" fontId="15" fillId="0" borderId="0" xfId="0" applyFont="1" applyAlignment="1">
      <alignment horizontal="left" wrapText="1"/>
    </xf>
    <xf numFmtId="0" fontId="16" fillId="0" borderId="52" xfId="0" applyFont="1" applyBorder="1" applyAlignment="1">
      <alignment horizontal="left"/>
    </xf>
    <xf numFmtId="0" fontId="26" fillId="2" borderId="52" xfId="0" applyFont="1" applyFill="1" applyBorder="1" applyAlignment="1">
      <alignment horizontal="left"/>
    </xf>
    <xf numFmtId="0" fontId="42" fillId="6" borderId="70" xfId="0" applyFont="1" applyFill="1" applyBorder="1" applyAlignment="1">
      <alignment horizontal="center"/>
    </xf>
    <xf numFmtId="0" fontId="42" fillId="6" borderId="20" xfId="0" applyFont="1" applyFill="1" applyBorder="1" applyAlignment="1">
      <alignment horizontal="center"/>
    </xf>
    <xf numFmtId="0" fontId="17" fillId="0" borderId="59" xfId="0" applyFont="1" applyBorder="1" applyAlignment="1">
      <alignment horizontal="left" vertical="top" wrapText="1"/>
    </xf>
    <xf numFmtId="0" fontId="17" fillId="0" borderId="45" xfId="0" applyFont="1" applyBorder="1" applyAlignment="1">
      <alignment horizontal="left" vertical="top" wrapText="1"/>
    </xf>
    <xf numFmtId="0" fontId="17" fillId="0" borderId="60" xfId="0" applyFont="1" applyBorder="1" applyAlignment="1">
      <alignment horizontal="left" vertical="top" wrapText="1"/>
    </xf>
    <xf numFmtId="0" fontId="17" fillId="0" borderId="61" xfId="0" applyFont="1" applyBorder="1" applyAlignment="1">
      <alignment horizontal="left" vertical="top" wrapText="1"/>
    </xf>
    <xf numFmtId="0" fontId="17" fillId="0" borderId="62" xfId="0" applyFont="1" applyBorder="1" applyAlignment="1">
      <alignment horizontal="left" vertical="top" wrapText="1"/>
    </xf>
    <xf numFmtId="0" fontId="17" fillId="0" borderId="63" xfId="0" applyFont="1" applyBorder="1" applyAlignment="1">
      <alignment horizontal="left" vertical="top" wrapText="1"/>
    </xf>
    <xf numFmtId="0" fontId="2" fillId="0" borderId="42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left" vertical="top"/>
    </xf>
    <xf numFmtId="0" fontId="2" fillId="0" borderId="75" xfId="0" applyFont="1" applyBorder="1" applyAlignment="1">
      <alignment horizontal="left" vertical="top"/>
    </xf>
    <xf numFmtId="0" fontId="17" fillId="0" borderId="48" xfId="0" applyFont="1" applyBorder="1" applyAlignment="1">
      <alignment vertical="top" wrapText="1"/>
    </xf>
    <xf numFmtId="0" fontId="16" fillId="0" borderId="19" xfId="0" applyFont="1" applyBorder="1" applyAlignment="1">
      <alignment vertical="top"/>
    </xf>
    <xf numFmtId="0" fontId="16" fillId="0" borderId="76" xfId="0" applyFont="1" applyBorder="1" applyAlignment="1">
      <alignment vertical="top"/>
    </xf>
    <xf numFmtId="0" fontId="9" fillId="0" borderId="51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2" fillId="6" borderId="43" xfId="0" applyFont="1" applyFill="1" applyBorder="1" applyAlignment="1">
      <alignment horizontal="center" vertical="center"/>
    </xf>
    <xf numFmtId="0" fontId="12" fillId="6" borderId="45" xfId="0" applyFont="1" applyFill="1" applyBorder="1" applyAlignment="1">
      <alignment horizontal="center" vertical="center"/>
    </xf>
    <xf numFmtId="0" fontId="12" fillId="6" borderId="47" xfId="0" applyFont="1" applyFill="1" applyBorder="1" applyAlignment="1">
      <alignment horizontal="center" vertical="center"/>
    </xf>
    <xf numFmtId="0" fontId="12" fillId="6" borderId="64" xfId="0" applyFont="1" applyFill="1" applyBorder="1" applyAlignment="1">
      <alignment horizontal="center" vertical="center"/>
    </xf>
    <xf numFmtId="0" fontId="12" fillId="6" borderId="65" xfId="0" applyFont="1" applyFill="1" applyBorder="1" applyAlignment="1">
      <alignment horizontal="center" vertical="center"/>
    </xf>
    <xf numFmtId="0" fontId="12" fillId="6" borderId="66" xfId="0" applyFont="1" applyFill="1" applyBorder="1" applyAlignment="1">
      <alignment horizontal="center" vertical="center"/>
    </xf>
    <xf numFmtId="0" fontId="12" fillId="6" borderId="55" xfId="0" applyFont="1" applyFill="1" applyBorder="1" applyAlignment="1">
      <alignment horizontal="center"/>
    </xf>
    <xf numFmtId="0" fontId="12" fillId="6" borderId="21" xfId="0" applyFont="1" applyFill="1" applyBorder="1" applyAlignment="1">
      <alignment horizontal="center"/>
    </xf>
    <xf numFmtId="0" fontId="12" fillId="6" borderId="22" xfId="0" applyFont="1" applyFill="1" applyBorder="1" applyAlignment="1">
      <alignment horizontal="center"/>
    </xf>
    <xf numFmtId="0" fontId="12" fillId="0" borderId="61" xfId="0" applyFont="1" applyBorder="1" applyAlignment="1">
      <alignment horizontal="center"/>
    </xf>
    <xf numFmtId="0" fontId="12" fillId="0" borderId="62" xfId="0" applyFont="1" applyBorder="1" applyAlignment="1">
      <alignment horizontal="center"/>
    </xf>
    <xf numFmtId="0" fontId="12" fillId="0" borderId="63" xfId="0" applyFont="1" applyBorder="1" applyAlignment="1">
      <alignment horizontal="center"/>
    </xf>
    <xf numFmtId="0" fontId="12" fillId="6" borderId="29" xfId="0" applyFont="1" applyFill="1" applyBorder="1" applyAlignment="1">
      <alignment horizontal="center"/>
    </xf>
    <xf numFmtId="0" fontId="12" fillId="6" borderId="30" xfId="0" applyFont="1" applyFill="1" applyBorder="1" applyAlignment="1">
      <alignment horizontal="center"/>
    </xf>
    <xf numFmtId="0" fontId="12" fillId="6" borderId="31" xfId="0" applyFont="1" applyFill="1" applyBorder="1" applyAlignment="1">
      <alignment horizontal="center"/>
    </xf>
    <xf numFmtId="0" fontId="39" fillId="6" borderId="5" xfId="0" applyFont="1" applyFill="1" applyBorder="1" applyAlignment="1">
      <alignment horizontal="center"/>
    </xf>
    <xf numFmtId="0" fontId="39" fillId="6" borderId="0" xfId="0" applyFont="1" applyFill="1" applyAlignment="1">
      <alignment horizontal="center"/>
    </xf>
    <xf numFmtId="0" fontId="39" fillId="6" borderId="36" xfId="0" applyFont="1" applyFill="1" applyBorder="1" applyAlignment="1">
      <alignment horizontal="center"/>
    </xf>
    <xf numFmtId="0" fontId="17" fillId="0" borderId="59" xfId="0" applyFont="1" applyBorder="1"/>
    <xf numFmtId="0" fontId="0" fillId="0" borderId="45" xfId="0" applyBorder="1"/>
    <xf numFmtId="0" fontId="0" fillId="0" borderId="60" xfId="0" applyBorder="1"/>
    <xf numFmtId="0" fontId="12" fillId="0" borderId="55" xfId="0" applyFont="1" applyBorder="1" applyAlignment="1">
      <alignment horizontal="left" vertical="center"/>
    </xf>
    <xf numFmtId="0" fontId="12" fillId="0" borderId="21" xfId="0" applyFont="1" applyBorder="1" applyAlignment="1">
      <alignment horizontal="left" vertical="center"/>
    </xf>
    <xf numFmtId="0" fontId="2" fillId="10" borderId="72" xfId="0" applyFont="1" applyFill="1" applyBorder="1" applyAlignment="1">
      <alignment horizontal="center" vertical="center"/>
    </xf>
    <xf numFmtId="0" fontId="2" fillId="10" borderId="36" xfId="0" applyFont="1" applyFill="1" applyBorder="1" applyAlignment="1">
      <alignment horizontal="center" vertical="center"/>
    </xf>
    <xf numFmtId="0" fontId="2" fillId="10" borderId="73" xfId="0" applyFont="1" applyFill="1" applyBorder="1" applyAlignment="1">
      <alignment horizontal="center" vertical="center"/>
    </xf>
    <xf numFmtId="0" fontId="9" fillId="10" borderId="48" xfId="3" applyFont="1" applyFill="1" applyBorder="1" applyAlignment="1">
      <alignment horizontal="center" vertical="center" wrapText="1"/>
    </xf>
    <xf numFmtId="0" fontId="9" fillId="10" borderId="19" xfId="3" applyFont="1" applyFill="1" applyBorder="1" applyAlignment="1">
      <alignment horizontal="center" vertical="center" wrapText="1"/>
    </xf>
    <xf numFmtId="0" fontId="9" fillId="10" borderId="50" xfId="3" applyFont="1" applyFill="1" applyBorder="1" applyAlignment="1">
      <alignment horizontal="center" vertical="center" wrapText="1"/>
    </xf>
    <xf numFmtId="0" fontId="39" fillId="6" borderId="15" xfId="0" applyFont="1" applyFill="1" applyBorder="1" applyAlignment="1">
      <alignment horizontal="center"/>
    </xf>
    <xf numFmtId="0" fontId="39" fillId="6" borderId="11" xfId="0" applyFont="1" applyFill="1" applyBorder="1" applyAlignment="1">
      <alignment horizontal="center"/>
    </xf>
    <xf numFmtId="0" fontId="39" fillId="6" borderId="54" xfId="0" applyFont="1" applyFill="1" applyBorder="1" applyAlignment="1">
      <alignment horizontal="center"/>
    </xf>
    <xf numFmtId="0" fontId="12" fillId="6" borderId="32" xfId="0" applyFont="1" applyFill="1" applyBorder="1" applyAlignment="1">
      <alignment horizontal="center" vertical="center"/>
    </xf>
    <xf numFmtId="0" fontId="12" fillId="6" borderId="33" xfId="0" applyFont="1" applyFill="1" applyBorder="1" applyAlignment="1">
      <alignment horizontal="center" vertical="center"/>
    </xf>
    <xf numFmtId="0" fontId="2" fillId="10" borderId="51" xfId="0" applyFont="1" applyFill="1" applyBorder="1" applyAlignment="1">
      <alignment horizontal="center" vertical="center"/>
    </xf>
    <xf numFmtId="0" fontId="2" fillId="10" borderId="37" xfId="0" applyFont="1" applyFill="1" applyBorder="1" applyAlignment="1">
      <alignment horizontal="center" vertical="center"/>
    </xf>
    <xf numFmtId="0" fontId="2" fillId="10" borderId="49" xfId="0" applyFont="1" applyFill="1" applyBorder="1" applyAlignment="1">
      <alignment horizontal="center" vertical="center"/>
    </xf>
    <xf numFmtId="0" fontId="2" fillId="9" borderId="51" xfId="0" applyFont="1" applyFill="1" applyBorder="1" applyAlignment="1">
      <alignment horizontal="center" vertical="center"/>
    </xf>
    <xf numFmtId="0" fontId="2" fillId="9" borderId="37" xfId="0" applyFont="1" applyFill="1" applyBorder="1" applyAlignment="1">
      <alignment horizontal="center" vertical="center"/>
    </xf>
    <xf numFmtId="0" fontId="2" fillId="9" borderId="49" xfId="0" applyFont="1" applyFill="1" applyBorder="1" applyAlignment="1">
      <alignment horizontal="center" vertical="center"/>
    </xf>
    <xf numFmtId="0" fontId="5" fillId="0" borderId="0" xfId="1" applyBorder="1" applyAlignment="1" applyProtection="1">
      <alignment horizontal="center"/>
    </xf>
    <xf numFmtId="0" fontId="43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9" fillId="0" borderId="7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42" fillId="6" borderId="78" xfId="0" applyFont="1" applyFill="1" applyBorder="1" applyAlignment="1">
      <alignment horizontal="center"/>
    </xf>
    <xf numFmtId="0" fontId="42" fillId="6" borderId="52" xfId="0" applyFont="1" applyFill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7" fillId="0" borderId="56" xfId="0" applyFont="1" applyBorder="1" applyAlignment="1">
      <alignment horizontal="left" vertical="top" wrapText="1"/>
    </xf>
    <xf numFmtId="0" fontId="17" fillId="0" borderId="57" xfId="0" applyFont="1" applyBorder="1" applyAlignment="1">
      <alignment horizontal="left" vertical="top" wrapText="1"/>
    </xf>
    <xf numFmtId="0" fontId="17" fillId="0" borderId="58" xfId="0" applyFont="1" applyBorder="1" applyAlignment="1">
      <alignment horizontal="left" vertical="top" wrapText="1"/>
    </xf>
  </cellXfs>
  <cellStyles count="4">
    <cellStyle name="Hyperlink" xfId="1" builtinId="8"/>
    <cellStyle name="Hyperlink 2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pvamu.edu/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466725</xdr:colOff>
      <xdr:row>102</xdr:row>
      <xdr:rowOff>9525</xdr:rowOff>
    </xdr:from>
    <xdr:to>
      <xdr:col>33</xdr:col>
      <xdr:colOff>1609725</xdr:colOff>
      <xdr:row>106</xdr:row>
      <xdr:rowOff>47625</xdr:rowOff>
    </xdr:to>
    <xdr:pic>
      <xdr:nvPicPr>
        <xdr:cNvPr id="6811" name="Picture 4" descr="PV-LOGO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9900" y="21821775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33</xdr:col>
      <xdr:colOff>466725</xdr:colOff>
      <xdr:row>102</xdr:row>
      <xdr:rowOff>9525</xdr:rowOff>
    </xdr:from>
    <xdr:to>
      <xdr:col>33</xdr:col>
      <xdr:colOff>1609725</xdr:colOff>
      <xdr:row>106</xdr:row>
      <xdr:rowOff>47625</xdr:rowOff>
    </xdr:to>
    <xdr:pic>
      <xdr:nvPicPr>
        <xdr:cNvPr id="6812" name="Picture 4" descr="PV-LOGO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9900" y="21821775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180975</xdr:colOff>
      <xdr:row>0</xdr:row>
      <xdr:rowOff>0</xdr:rowOff>
    </xdr:from>
    <xdr:to>
      <xdr:col>12</xdr:col>
      <xdr:colOff>291384</xdr:colOff>
      <xdr:row>4</xdr:row>
      <xdr:rowOff>160515</xdr:rowOff>
    </xdr:to>
    <xdr:pic>
      <xdr:nvPicPr>
        <xdr:cNvPr id="10" name="Picture 9" descr="PVAMU">
          <a:hlinkClick xmlns:r="http://schemas.openxmlformats.org/officeDocument/2006/relationships" r:id="rId2" tooltip="PVAMU Home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76775" y="0"/>
          <a:ext cx="4495800" cy="1093965"/>
        </a:xfrm>
        <a:prstGeom prst="rect">
          <a:avLst/>
        </a:prstGeom>
        <a:gradFill>
          <a:gsLst>
            <a:gs pos="55000">
              <a:srgbClr val="8F6DBD"/>
            </a:gs>
            <a:gs pos="0">
              <a:srgbClr val="7030A0"/>
            </a:gs>
            <a:gs pos="55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6000000" scaled="0"/>
        </a:gradFill>
      </xdr:spPr>
    </xdr:pic>
    <xdr:clientData/>
  </xdr:twoCellAnchor>
  <xdr:twoCellAnchor editAs="oneCell">
    <xdr:from>
      <xdr:col>17</xdr:col>
      <xdr:colOff>0</xdr:colOff>
      <xdr:row>57</xdr:row>
      <xdr:rowOff>0</xdr:rowOff>
    </xdr:from>
    <xdr:to>
      <xdr:col>22</xdr:col>
      <xdr:colOff>419100</xdr:colOff>
      <xdr:row>62</xdr:row>
      <xdr:rowOff>97016</xdr:rowOff>
    </xdr:to>
    <xdr:pic>
      <xdr:nvPicPr>
        <xdr:cNvPr id="11" name="Picture 10" descr="PVAMU">
          <a:hlinkClick xmlns:r="http://schemas.openxmlformats.org/officeDocument/2006/relationships" r:id="rId2" tooltip="PVAMU Home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34550" y="12811125"/>
          <a:ext cx="4495800" cy="1093965"/>
        </a:xfrm>
        <a:prstGeom prst="rect">
          <a:avLst/>
        </a:prstGeom>
        <a:gradFill>
          <a:gsLst>
            <a:gs pos="55000">
              <a:srgbClr val="8F6DBD"/>
            </a:gs>
            <a:gs pos="0">
              <a:srgbClr val="7030A0"/>
            </a:gs>
            <a:gs pos="55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6000000" scaled="0"/>
        </a:gradFill>
      </xdr:spPr>
    </xdr:pic>
    <xdr:clientData/>
  </xdr:twoCellAnchor>
  <xdr:oneCellAnchor>
    <xdr:from>
      <xdr:col>3</xdr:col>
      <xdr:colOff>462045</xdr:colOff>
      <xdr:row>0</xdr:row>
      <xdr:rowOff>216327</xdr:rowOff>
    </xdr:from>
    <xdr:ext cx="967509" cy="432298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20011758">
          <a:off x="4033242" y="216327"/>
          <a:ext cx="967509" cy="43229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>
            <a:lnSpc>
              <a:spcPts val="1300"/>
            </a:lnSpc>
          </a:pPr>
          <a:r>
            <a:rPr lang="en-US" sz="1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solidFill>
                <a:schemeClr val="tx1"/>
              </a:solidFill>
              <a:effectLst/>
            </a:rPr>
            <a:t>POSC</a:t>
          </a:r>
        </a:p>
        <a:p>
          <a:pPr algn="ctr">
            <a:lnSpc>
              <a:spcPts val="1300"/>
            </a:lnSpc>
          </a:pPr>
          <a:r>
            <a:rPr lang="en-US" sz="1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solidFill>
                <a:schemeClr val="tx1"/>
              </a:solidFill>
              <a:effectLst/>
            </a:rPr>
            <a:t>2026-2027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vamu.edu/regist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tabColor theme="9" tint="0.39997558519241921"/>
    <pageSetUpPr fitToPage="1"/>
  </sheetPr>
  <dimension ref="A1:BQ145"/>
  <sheetViews>
    <sheetView showGridLines="0" tabSelected="1" topLeftCell="B1" zoomScaleNormal="100" zoomScaleSheetLayoutView="68" workbookViewId="0">
      <selection activeCell="C31" sqref="C31"/>
    </sheetView>
  </sheetViews>
  <sheetFormatPr baseColWidth="10" defaultColWidth="8.83203125" defaultRowHeight="13"/>
  <cols>
    <col min="1" max="1" width="0.5" customWidth="1"/>
    <col min="2" max="2" width="14.1640625" customWidth="1"/>
    <col min="3" max="3" width="32.1640625" bestFit="1" customWidth="1"/>
    <col min="4" max="4" width="9" bestFit="1" customWidth="1"/>
    <col min="5" max="5" width="6.5" style="3" customWidth="1"/>
    <col min="6" max="6" width="5.83203125" style="3" bestFit="1" customWidth="1"/>
    <col min="7" max="7" width="12.33203125" style="3" bestFit="1" customWidth="1"/>
    <col min="8" max="9" width="1.1640625" customWidth="1"/>
    <col min="10" max="10" width="13" customWidth="1"/>
    <col min="11" max="11" width="29" customWidth="1"/>
    <col min="12" max="12" width="9.1640625" bestFit="1" customWidth="1"/>
    <col min="13" max="13" width="5.33203125" customWidth="1"/>
    <col min="14" max="15" width="5.83203125" customWidth="1"/>
    <col min="16" max="17" width="1.1640625" customWidth="1"/>
    <col min="18" max="18" width="13.1640625" customWidth="1"/>
    <col min="19" max="19" width="27.33203125" customWidth="1"/>
    <col min="20" max="20" width="9" bestFit="1" customWidth="1"/>
    <col min="21" max="22" width="5.83203125" customWidth="1"/>
    <col min="23" max="23" width="7" customWidth="1"/>
    <col min="24" max="24" width="2.5" customWidth="1"/>
    <col min="25" max="25" width="11" hidden="1" customWidth="1"/>
    <col min="26" max="26" width="4.83203125" hidden="1" customWidth="1"/>
    <col min="27" max="27" width="13.83203125" hidden="1" customWidth="1"/>
    <col min="28" max="28" width="30.6640625" hidden="1" customWidth="1"/>
    <col min="29" max="29" width="5.83203125" style="3" hidden="1" customWidth="1"/>
    <col min="30" max="30" width="7.5" style="3" hidden="1" customWidth="1"/>
    <col min="31" max="32" width="1.1640625" hidden="1" customWidth="1"/>
    <col min="33" max="33" width="14.6640625" hidden="1" customWidth="1"/>
    <col min="34" max="34" width="29" hidden="1" customWidth="1"/>
    <col min="35" max="35" width="5.83203125" hidden="1" customWidth="1"/>
    <col min="36" max="36" width="7.5" hidden="1" customWidth="1"/>
    <col min="37" max="38" width="1.1640625" hidden="1" customWidth="1"/>
    <col min="39" max="39" width="14" hidden="1" customWidth="1"/>
    <col min="40" max="40" width="25.5" hidden="1" customWidth="1"/>
    <col min="41" max="41" width="5.6640625" hidden="1" customWidth="1"/>
    <col min="42" max="42" width="7.5" hidden="1" customWidth="1"/>
    <col min="43" max="58" width="2.5" hidden="1" customWidth="1"/>
    <col min="59" max="65" width="9.1640625" hidden="1" customWidth="1"/>
    <col min="66" max="69" width="9.1640625" customWidth="1"/>
  </cols>
  <sheetData>
    <row r="1" spans="1:43" s="47" customFormat="1" ht="18">
      <c r="A1" s="214"/>
      <c r="B1" s="143" t="s">
        <v>0</v>
      </c>
      <c r="C1" s="144"/>
      <c r="D1" s="145"/>
      <c r="E1" s="145"/>
      <c r="F1" s="145"/>
      <c r="G1" s="145"/>
      <c r="H1" s="311"/>
      <c r="I1" s="311"/>
      <c r="J1" s="311"/>
      <c r="K1" s="311"/>
      <c r="L1" s="311"/>
      <c r="M1" s="311"/>
      <c r="N1" s="311"/>
      <c r="O1" s="311"/>
      <c r="P1" s="145"/>
      <c r="Q1" s="145"/>
      <c r="R1" s="153"/>
      <c r="S1" s="145"/>
      <c r="T1" s="145"/>
      <c r="U1" s="145"/>
      <c r="V1" s="145"/>
      <c r="W1" s="145"/>
      <c r="X1" s="4"/>
      <c r="Y1" s="4"/>
      <c r="Z1" s="312" t="s">
        <v>1</v>
      </c>
      <c r="AA1" s="312"/>
      <c r="AB1" s="312"/>
      <c r="AC1" s="312"/>
      <c r="AD1" s="312"/>
      <c r="AE1" s="312"/>
      <c r="AF1" s="312"/>
      <c r="AG1" s="312"/>
      <c r="AH1" s="312"/>
      <c r="AI1" s="312"/>
      <c r="AJ1" s="312"/>
      <c r="AK1" s="312"/>
      <c r="AL1" s="312"/>
      <c r="AM1" s="312"/>
      <c r="AN1" s="312"/>
      <c r="AO1" s="312"/>
      <c r="AP1" s="312"/>
      <c r="AQ1" s="4"/>
    </row>
    <row r="2" spans="1:43" s="47" customFormat="1" ht="18">
      <c r="A2" s="214"/>
      <c r="B2" s="143" t="s">
        <v>2</v>
      </c>
      <c r="C2" s="144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316" t="s">
        <v>535</v>
      </c>
      <c r="P2" s="316"/>
      <c r="Q2" s="316"/>
      <c r="R2" s="316"/>
      <c r="S2" s="316"/>
      <c r="T2" s="316"/>
      <c r="U2" s="316"/>
      <c r="V2" s="316"/>
      <c r="W2" s="316"/>
      <c r="X2" s="5"/>
      <c r="Y2" s="106"/>
      <c r="Z2" s="313" t="s">
        <v>3</v>
      </c>
      <c r="AA2" s="313"/>
      <c r="AB2" s="313"/>
      <c r="AC2" s="313"/>
      <c r="AD2" s="313"/>
      <c r="AE2" s="313"/>
      <c r="AF2" s="313"/>
      <c r="AG2" s="313"/>
      <c r="AH2" s="313"/>
      <c r="AI2" s="313"/>
      <c r="AJ2" s="313"/>
      <c r="AK2" s="313"/>
      <c r="AL2" s="313"/>
      <c r="AM2" s="313"/>
      <c r="AN2" s="313"/>
      <c r="AO2" s="313"/>
      <c r="AP2" s="313"/>
      <c r="AQ2" s="5"/>
    </row>
    <row r="3" spans="1:43" s="47" customFormat="1" ht="18">
      <c r="A3" s="107"/>
      <c r="B3" s="143" t="s">
        <v>4</v>
      </c>
      <c r="C3" s="144"/>
      <c r="D3" s="143"/>
      <c r="E3" s="143"/>
      <c r="F3" s="215"/>
      <c r="G3" s="147"/>
      <c r="H3" s="147"/>
      <c r="I3" s="147"/>
      <c r="J3" s="147"/>
      <c r="K3" s="147"/>
      <c r="L3" s="147"/>
      <c r="M3" s="147"/>
      <c r="N3" s="147"/>
      <c r="O3" s="316" t="s">
        <v>533</v>
      </c>
      <c r="P3" s="316"/>
      <c r="Q3" s="316"/>
      <c r="R3" s="316"/>
      <c r="S3" s="316"/>
      <c r="T3" s="316"/>
      <c r="U3" s="316"/>
      <c r="V3" s="316"/>
      <c r="W3" s="316"/>
      <c r="X3" s="43"/>
      <c r="Y3" s="43"/>
      <c r="Z3" s="315" t="s">
        <v>5</v>
      </c>
      <c r="AA3" s="315"/>
      <c r="AB3" s="315"/>
      <c r="AC3" s="315"/>
      <c r="AD3" s="315"/>
      <c r="AE3" s="315"/>
      <c r="AF3" s="315"/>
      <c r="AG3" s="315"/>
      <c r="AH3" s="315"/>
      <c r="AI3" s="315"/>
      <c r="AJ3" s="315"/>
      <c r="AK3" s="315"/>
      <c r="AL3" s="315"/>
      <c r="AM3" s="315"/>
      <c r="AN3" s="315"/>
      <c r="AO3" s="315"/>
      <c r="AP3" s="315"/>
      <c r="AQ3" s="43"/>
    </row>
    <row r="4" spans="1:43" s="47" customFormat="1" ht="18">
      <c r="A4" s="214"/>
      <c r="B4" s="143" t="s">
        <v>6</v>
      </c>
      <c r="C4" s="144" t="s">
        <v>532</v>
      </c>
      <c r="D4" s="146"/>
      <c r="E4" s="146"/>
      <c r="F4" s="146"/>
      <c r="G4" s="146"/>
      <c r="H4" s="215"/>
      <c r="I4" s="146"/>
      <c r="J4" s="146"/>
      <c r="K4" s="146"/>
      <c r="L4" s="146"/>
      <c r="M4" s="146"/>
      <c r="N4" s="146"/>
      <c r="O4" s="319" t="s">
        <v>534</v>
      </c>
      <c r="P4" s="319"/>
      <c r="Q4" s="319"/>
      <c r="R4" s="319"/>
      <c r="S4" s="319"/>
      <c r="T4" s="319"/>
      <c r="U4" s="319"/>
      <c r="V4" s="319"/>
      <c r="W4" s="319"/>
      <c r="X4" s="5"/>
      <c r="Y4" s="5"/>
      <c r="Z4" s="313" t="s">
        <v>7</v>
      </c>
      <c r="AA4" s="313"/>
      <c r="AB4" s="313"/>
      <c r="AC4" s="313"/>
      <c r="AD4" s="313"/>
      <c r="AE4" s="313"/>
      <c r="AF4" s="313"/>
      <c r="AG4" s="313"/>
      <c r="AH4" s="313"/>
      <c r="AI4" s="313"/>
      <c r="AJ4" s="313"/>
      <c r="AK4" s="313"/>
      <c r="AL4" s="313"/>
      <c r="AM4" s="313"/>
      <c r="AN4" s="313"/>
      <c r="AO4" s="313"/>
      <c r="AP4" s="313"/>
      <c r="AQ4" s="5"/>
    </row>
    <row r="5" spans="1:43" s="47" customFormat="1" ht="14" thickBot="1">
      <c r="A5" s="214"/>
      <c r="B5" s="146"/>
      <c r="C5" s="146"/>
      <c r="D5" s="146"/>
      <c r="E5" s="146"/>
      <c r="F5" s="146"/>
      <c r="G5" s="146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6"/>
      <c r="S5" s="146"/>
      <c r="T5" s="146"/>
      <c r="U5" s="146"/>
      <c r="V5" s="146"/>
      <c r="W5" s="146"/>
      <c r="X5" s="5"/>
      <c r="Y5" s="5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5"/>
    </row>
    <row r="6" spans="1:43" s="10" customFormat="1" ht="19" thickBot="1">
      <c r="B6" s="113" t="s">
        <v>8</v>
      </c>
      <c r="C6" s="114"/>
      <c r="D6" s="114"/>
      <c r="E6" s="317" t="s">
        <v>9</v>
      </c>
      <c r="F6" s="318"/>
      <c r="G6" s="216" t="str">
        <f>IF(E11+F11=6,"R","")</f>
        <v/>
      </c>
      <c r="J6" s="111" t="s">
        <v>10</v>
      </c>
      <c r="K6" s="112"/>
      <c r="L6" s="112"/>
      <c r="M6" s="317" t="s">
        <v>9</v>
      </c>
      <c r="N6" s="318"/>
      <c r="O6" s="216" t="str">
        <f>IF(M10+N10=6,"R","")</f>
        <v/>
      </c>
      <c r="R6" s="108" t="s">
        <v>11</v>
      </c>
      <c r="S6" s="109"/>
      <c r="T6" s="109"/>
      <c r="U6" s="279" t="s">
        <v>9</v>
      </c>
      <c r="V6" s="280"/>
      <c r="W6" s="216" t="str">
        <f>IF(U32+V32=3,"R","")</f>
        <v/>
      </c>
      <c r="Z6" s="48"/>
      <c r="AA6" s="296" t="s">
        <v>12</v>
      </c>
      <c r="AB6" s="296"/>
      <c r="AC6" s="296"/>
      <c r="AD6" s="49"/>
      <c r="AE6" s="48"/>
      <c r="AF6" s="48"/>
      <c r="AG6" s="303" t="s">
        <v>13</v>
      </c>
      <c r="AH6" s="303"/>
      <c r="AI6" s="303"/>
      <c r="AJ6" s="303"/>
      <c r="AK6" s="48"/>
      <c r="AL6" s="48"/>
      <c r="AM6" s="296" t="s">
        <v>14</v>
      </c>
      <c r="AN6" s="296"/>
      <c r="AO6" s="296"/>
      <c r="AP6" s="296"/>
      <c r="AQ6" s="48"/>
    </row>
    <row r="7" spans="1:43" s="10" customFormat="1" ht="16">
      <c r="B7" s="90" t="s">
        <v>15</v>
      </c>
      <c r="C7" s="91" t="s">
        <v>16</v>
      </c>
      <c r="D7" s="180" t="s">
        <v>17</v>
      </c>
      <c r="E7" s="28" t="s">
        <v>18</v>
      </c>
      <c r="F7" s="28" t="s">
        <v>19</v>
      </c>
      <c r="G7" s="121" t="s">
        <v>20</v>
      </c>
      <c r="J7" s="90" t="s">
        <v>15</v>
      </c>
      <c r="K7" s="91" t="s">
        <v>16</v>
      </c>
      <c r="L7" s="180" t="s">
        <v>17</v>
      </c>
      <c r="M7" s="28" t="s">
        <v>18</v>
      </c>
      <c r="N7" s="28" t="s">
        <v>19</v>
      </c>
      <c r="O7" s="121" t="s">
        <v>20</v>
      </c>
      <c r="R7" s="90" t="s">
        <v>15</v>
      </c>
      <c r="S7" s="91" t="s">
        <v>16</v>
      </c>
      <c r="T7" s="180" t="s">
        <v>17</v>
      </c>
      <c r="U7" s="28" t="s">
        <v>18</v>
      </c>
      <c r="V7" s="28" t="s">
        <v>19</v>
      </c>
      <c r="W7" s="121" t="s">
        <v>20</v>
      </c>
      <c r="Z7" s="48"/>
      <c r="AA7" s="314" t="s">
        <v>21</v>
      </c>
      <c r="AB7" s="314"/>
      <c r="AC7" s="314"/>
      <c r="AD7" s="51"/>
      <c r="AE7" s="48"/>
      <c r="AF7" s="48"/>
      <c r="AG7" s="52" t="s">
        <v>15</v>
      </c>
      <c r="AH7" s="52" t="s">
        <v>16</v>
      </c>
      <c r="AI7" s="53" t="s">
        <v>22</v>
      </c>
      <c r="AJ7" s="54" t="s">
        <v>20</v>
      </c>
      <c r="AK7" s="48"/>
      <c r="AL7" s="48"/>
      <c r="AM7" s="314" t="s">
        <v>23</v>
      </c>
      <c r="AN7" s="314"/>
      <c r="AO7" s="314"/>
      <c r="AP7" s="51"/>
      <c r="AQ7" s="48"/>
    </row>
    <row r="8" spans="1:43" s="10" customFormat="1" ht="17">
      <c r="B8" s="13" t="s">
        <v>24</v>
      </c>
      <c r="C8" s="9" t="s">
        <v>25</v>
      </c>
      <c r="D8" s="42" t="s">
        <v>24</v>
      </c>
      <c r="E8" s="16"/>
      <c r="F8" s="16"/>
      <c r="G8" s="14"/>
      <c r="J8" s="13" t="s">
        <v>26</v>
      </c>
      <c r="K8" s="9" t="s">
        <v>27</v>
      </c>
      <c r="L8" s="97" t="s">
        <v>28</v>
      </c>
      <c r="M8" s="162"/>
      <c r="N8" s="162"/>
      <c r="O8" s="161"/>
      <c r="R8" s="172" t="s">
        <v>29</v>
      </c>
      <c r="S8" s="10" t="s">
        <v>30</v>
      </c>
      <c r="T8" s="88"/>
      <c r="U8" s="162"/>
      <c r="V8" s="160"/>
      <c r="W8" s="161"/>
      <c r="Z8" s="48"/>
      <c r="AA8" s="52" t="s">
        <v>15</v>
      </c>
      <c r="AB8" s="52" t="s">
        <v>16</v>
      </c>
      <c r="AC8" s="53" t="s">
        <v>22</v>
      </c>
      <c r="AD8" s="54" t="s">
        <v>20</v>
      </c>
      <c r="AE8" s="48"/>
      <c r="AF8" s="48"/>
      <c r="AG8" s="52" t="s">
        <v>31</v>
      </c>
      <c r="AH8" s="55" t="s">
        <v>32</v>
      </c>
      <c r="AI8" s="54"/>
      <c r="AJ8" s="54"/>
      <c r="AK8" s="48"/>
      <c r="AL8" s="48"/>
      <c r="AM8" s="52" t="s">
        <v>15</v>
      </c>
      <c r="AN8" s="52" t="s">
        <v>16</v>
      </c>
      <c r="AO8" s="53" t="s">
        <v>22</v>
      </c>
      <c r="AP8" s="54" t="s">
        <v>20</v>
      </c>
      <c r="AQ8" s="48"/>
    </row>
    <row r="9" spans="1:43" s="10" customFormat="1" ht="18" thickBot="1">
      <c r="B9" s="13" t="s">
        <v>33</v>
      </c>
      <c r="C9" s="9" t="s">
        <v>34</v>
      </c>
      <c r="D9" s="176" t="s">
        <v>33</v>
      </c>
      <c r="E9" s="16"/>
      <c r="F9" s="16"/>
      <c r="G9" s="14"/>
      <c r="J9" s="20" t="s">
        <v>35</v>
      </c>
      <c r="K9" s="21" t="s">
        <v>36</v>
      </c>
      <c r="L9" s="94" t="s">
        <v>37</v>
      </c>
      <c r="M9" s="164"/>
      <c r="N9" s="164"/>
      <c r="O9" s="165"/>
      <c r="R9" s="172" t="s">
        <v>38</v>
      </c>
      <c r="S9" s="169" t="s">
        <v>39</v>
      </c>
      <c r="T9" s="88"/>
      <c r="U9" s="162"/>
      <c r="V9" s="160"/>
      <c r="W9" s="161"/>
      <c r="Z9" s="48"/>
      <c r="AA9" s="52"/>
      <c r="AB9" s="52"/>
      <c r="AC9" s="53"/>
      <c r="AD9" s="54"/>
      <c r="AE9" s="48"/>
      <c r="AF9" s="48"/>
      <c r="AG9" s="52" t="s">
        <v>40</v>
      </c>
      <c r="AH9" s="55" t="s">
        <v>41</v>
      </c>
      <c r="AI9" s="54"/>
      <c r="AJ9" s="54"/>
      <c r="AK9" s="48"/>
      <c r="AL9" s="48"/>
      <c r="AM9" s="52" t="s">
        <v>42</v>
      </c>
      <c r="AN9" s="52" t="s">
        <v>43</v>
      </c>
      <c r="AO9" s="54">
        <v>3</v>
      </c>
      <c r="AP9" s="54"/>
      <c r="AQ9" s="48"/>
    </row>
    <row r="10" spans="1:43" s="10" customFormat="1" ht="18" thickBot="1">
      <c r="B10" s="20" t="s">
        <v>44</v>
      </c>
      <c r="C10" s="21" t="s">
        <v>45</v>
      </c>
      <c r="D10" s="177" t="s">
        <v>44</v>
      </c>
      <c r="E10" s="22"/>
      <c r="F10" s="22"/>
      <c r="G10" s="38"/>
      <c r="M10" s="84">
        <f>SUM(M8:M9)</f>
        <v>0</v>
      </c>
      <c r="N10" s="84">
        <f>SUM(N8:N9)</f>
        <v>0</v>
      </c>
      <c r="R10" s="172" t="s">
        <v>46</v>
      </c>
      <c r="S10" s="169" t="s">
        <v>47</v>
      </c>
      <c r="T10" s="88"/>
      <c r="U10" s="162"/>
      <c r="V10" s="160"/>
      <c r="W10" s="161"/>
      <c r="Z10" s="48"/>
      <c r="AA10" s="52" t="s">
        <v>48</v>
      </c>
      <c r="AB10" s="52" t="s">
        <v>49</v>
      </c>
      <c r="AC10" s="54"/>
      <c r="AD10" s="54"/>
      <c r="AE10" s="48"/>
      <c r="AF10" s="48"/>
      <c r="AG10" s="52" t="s">
        <v>50</v>
      </c>
      <c r="AH10" s="55" t="s">
        <v>51</v>
      </c>
      <c r="AI10" s="54"/>
      <c r="AJ10" s="54"/>
      <c r="AK10" s="48"/>
      <c r="AL10" s="48"/>
      <c r="AM10" s="52" t="s">
        <v>52</v>
      </c>
      <c r="AN10" s="52" t="s">
        <v>53</v>
      </c>
      <c r="AO10" s="54">
        <v>3</v>
      </c>
      <c r="AP10" s="54"/>
      <c r="AQ10" s="48"/>
    </row>
    <row r="11" spans="1:43" s="10" customFormat="1" ht="18" thickBot="1">
      <c r="D11" s="10" t="s">
        <v>54</v>
      </c>
      <c r="E11" s="84">
        <f>SUM(E8:E10)</f>
        <v>0</v>
      </c>
      <c r="F11" s="84">
        <f>SUM(F8:F10)</f>
        <v>0</v>
      </c>
      <c r="J11" s="389"/>
      <c r="K11" s="390"/>
      <c r="L11" s="390"/>
      <c r="M11" s="390"/>
      <c r="R11" s="96" t="s">
        <v>55</v>
      </c>
      <c r="S11" s="170" t="s">
        <v>56</v>
      </c>
      <c r="T11" s="88" t="s">
        <v>55</v>
      </c>
      <c r="U11" s="162"/>
      <c r="V11" s="160"/>
      <c r="W11" s="161"/>
      <c r="Z11" s="48"/>
      <c r="AA11" s="52" t="s">
        <v>57</v>
      </c>
      <c r="AB11" s="52" t="s">
        <v>58</v>
      </c>
      <c r="AC11" s="54"/>
      <c r="AD11" s="54"/>
      <c r="AE11" s="48"/>
      <c r="AF11" s="48"/>
      <c r="AG11" s="52" t="s">
        <v>59</v>
      </c>
      <c r="AH11" s="55" t="s">
        <v>60</v>
      </c>
      <c r="AI11" s="54"/>
      <c r="AJ11" s="54"/>
      <c r="AK11" s="48"/>
      <c r="AL11" s="48"/>
      <c r="AM11" s="52" t="s">
        <v>61</v>
      </c>
      <c r="AN11" s="52" t="s">
        <v>62</v>
      </c>
      <c r="AO11" s="54">
        <v>3</v>
      </c>
      <c r="AP11" s="54"/>
      <c r="AQ11" s="48"/>
    </row>
    <row r="12" spans="1:43" s="10" customFormat="1" ht="19" thickBot="1">
      <c r="J12" s="108" t="s">
        <v>63</v>
      </c>
      <c r="K12" s="109"/>
      <c r="L12" s="109"/>
      <c r="M12" s="317" t="s">
        <v>9</v>
      </c>
      <c r="N12" s="318"/>
      <c r="O12" s="216" t="str">
        <f>IF(M27+N27=3,"R","")</f>
        <v/>
      </c>
      <c r="R12" s="96" t="s">
        <v>64</v>
      </c>
      <c r="S12" s="170" t="s">
        <v>65</v>
      </c>
      <c r="T12" s="88" t="s">
        <v>64</v>
      </c>
      <c r="U12" s="162"/>
      <c r="V12" s="160"/>
      <c r="W12" s="161"/>
      <c r="Z12" s="48"/>
      <c r="AA12" s="52" t="s">
        <v>66</v>
      </c>
      <c r="AB12" s="52" t="s">
        <v>67</v>
      </c>
      <c r="AC12" s="54">
        <v>3</v>
      </c>
      <c r="AD12" s="54"/>
      <c r="AE12" s="48"/>
      <c r="AF12" s="48"/>
      <c r="AG12" s="52" t="s">
        <v>68</v>
      </c>
      <c r="AH12" s="55" t="s">
        <v>69</v>
      </c>
      <c r="AI12" s="54"/>
      <c r="AJ12" s="54"/>
      <c r="AK12" s="48"/>
      <c r="AL12" s="48"/>
      <c r="AM12" s="52" t="s">
        <v>70</v>
      </c>
      <c r="AN12" s="52" t="s">
        <v>71</v>
      </c>
      <c r="AO12" s="54">
        <v>3</v>
      </c>
      <c r="AP12" s="54"/>
      <c r="AQ12" s="48"/>
    </row>
    <row r="13" spans="1:43" s="10" customFormat="1" ht="16.5" customHeight="1" thickBot="1">
      <c r="B13" s="108" t="s">
        <v>72</v>
      </c>
      <c r="C13" s="109"/>
      <c r="D13" s="114"/>
      <c r="E13" s="317" t="s">
        <v>9</v>
      </c>
      <c r="F13" s="318"/>
      <c r="G13" s="216" t="str">
        <f>IF(E18+F18=6,"R","")</f>
        <v/>
      </c>
      <c r="J13" s="90" t="s">
        <v>15</v>
      </c>
      <c r="K13" s="91" t="s">
        <v>16</v>
      </c>
      <c r="L13" s="89" t="s">
        <v>17</v>
      </c>
      <c r="M13" s="28" t="s">
        <v>18</v>
      </c>
      <c r="N13" s="28" t="s">
        <v>19</v>
      </c>
      <c r="O13" s="121" t="s">
        <v>20</v>
      </c>
      <c r="R13" s="96" t="s">
        <v>73</v>
      </c>
      <c r="S13" s="169" t="s">
        <v>74</v>
      </c>
      <c r="T13" s="88" t="s">
        <v>73</v>
      </c>
      <c r="U13" s="162"/>
      <c r="V13" s="160"/>
      <c r="W13" s="161"/>
      <c r="Z13" s="48"/>
      <c r="AA13" s="52" t="s">
        <v>75</v>
      </c>
      <c r="AB13" s="52" t="s">
        <v>45</v>
      </c>
      <c r="AC13" s="54"/>
      <c r="AD13" s="54"/>
      <c r="AE13" s="48"/>
      <c r="AF13" s="48"/>
      <c r="AG13" s="52" t="s">
        <v>76</v>
      </c>
      <c r="AH13" s="55" t="s">
        <v>77</v>
      </c>
      <c r="AI13" s="54"/>
      <c r="AJ13" s="54"/>
      <c r="AK13" s="48"/>
      <c r="AL13" s="48"/>
      <c r="AM13" s="52"/>
      <c r="AN13" s="52"/>
      <c r="AO13" s="52"/>
      <c r="AP13" s="54"/>
      <c r="AQ13" s="48"/>
    </row>
    <row r="14" spans="1:43" s="10" customFormat="1" ht="17">
      <c r="B14" s="90" t="s">
        <v>15</v>
      </c>
      <c r="C14" s="91" t="s">
        <v>16</v>
      </c>
      <c r="D14" s="180" t="s">
        <v>17</v>
      </c>
      <c r="E14" s="95" t="s">
        <v>18</v>
      </c>
      <c r="F14" s="95" t="s">
        <v>19</v>
      </c>
      <c r="G14" s="121" t="s">
        <v>20</v>
      </c>
      <c r="J14" s="13" t="s">
        <v>78</v>
      </c>
      <c r="K14" s="169" t="s">
        <v>79</v>
      </c>
      <c r="L14" s="42" t="s">
        <v>78</v>
      </c>
      <c r="M14" s="162"/>
      <c r="N14" s="160"/>
      <c r="O14" s="161"/>
      <c r="R14" s="96" t="s">
        <v>80</v>
      </c>
      <c r="S14" s="170" t="s">
        <v>81</v>
      </c>
      <c r="T14" s="88" t="s">
        <v>80</v>
      </c>
      <c r="U14" s="162"/>
      <c r="V14" s="160"/>
      <c r="W14" s="161"/>
      <c r="Z14" s="48"/>
      <c r="AA14" s="52" t="s">
        <v>82</v>
      </c>
      <c r="AB14" s="52" t="s">
        <v>83</v>
      </c>
      <c r="AC14" s="54"/>
      <c r="AD14" s="54"/>
      <c r="AE14" s="48"/>
      <c r="AF14" s="48"/>
      <c r="AG14" s="52" t="s">
        <v>84</v>
      </c>
      <c r="AH14" s="55" t="s">
        <v>85</v>
      </c>
      <c r="AI14" s="54"/>
      <c r="AJ14" s="54"/>
      <c r="AK14" s="48"/>
      <c r="AL14" s="48"/>
      <c r="AM14" s="277" t="s">
        <v>86</v>
      </c>
      <c r="AN14" s="277"/>
      <c r="AO14" s="277"/>
      <c r="AP14" s="277"/>
      <c r="AQ14" s="48"/>
    </row>
    <row r="15" spans="1:43" s="10" customFormat="1" ht="17">
      <c r="B15" s="13" t="s">
        <v>87</v>
      </c>
      <c r="C15" s="9" t="s">
        <v>88</v>
      </c>
      <c r="D15" s="42" t="s">
        <v>87</v>
      </c>
      <c r="E15" s="16"/>
      <c r="F15" s="16"/>
      <c r="G15" s="14"/>
      <c r="J15" s="13" t="s">
        <v>89</v>
      </c>
      <c r="K15" s="169" t="s">
        <v>90</v>
      </c>
      <c r="L15" s="42" t="s">
        <v>89</v>
      </c>
      <c r="M15" s="162"/>
      <c r="N15" s="160"/>
      <c r="O15" s="161"/>
      <c r="R15" s="96" t="s">
        <v>91</v>
      </c>
      <c r="S15" s="170" t="s">
        <v>92</v>
      </c>
      <c r="T15" s="88" t="s">
        <v>91</v>
      </c>
      <c r="U15" s="162"/>
      <c r="V15" s="160"/>
      <c r="W15" s="161"/>
      <c r="Z15" s="48"/>
      <c r="AA15" s="52"/>
      <c r="AB15" s="52"/>
      <c r="AC15" s="54"/>
      <c r="AD15" s="54"/>
      <c r="AE15" s="48"/>
      <c r="AF15" s="48"/>
      <c r="AG15" s="52" t="s">
        <v>93</v>
      </c>
      <c r="AH15" s="55" t="s">
        <v>94</v>
      </c>
      <c r="AI15" s="54"/>
      <c r="AJ15" s="54"/>
      <c r="AK15" s="48"/>
      <c r="AL15" s="48"/>
      <c r="AM15" s="52" t="s">
        <v>95</v>
      </c>
      <c r="AN15" s="52" t="s">
        <v>65</v>
      </c>
      <c r="AO15" s="54"/>
      <c r="AP15" s="54"/>
      <c r="AQ15" s="48"/>
    </row>
    <row r="16" spans="1:43" s="10" customFormat="1" ht="17">
      <c r="B16" s="13" t="s">
        <v>96</v>
      </c>
      <c r="C16" s="9" t="s">
        <v>97</v>
      </c>
      <c r="D16" s="42" t="s">
        <v>96</v>
      </c>
      <c r="E16" s="16"/>
      <c r="F16" s="16"/>
      <c r="G16" s="14"/>
      <c r="J16" s="13" t="s">
        <v>98</v>
      </c>
      <c r="K16" s="169" t="s">
        <v>99</v>
      </c>
      <c r="L16" s="42" t="s">
        <v>98</v>
      </c>
      <c r="M16" s="162"/>
      <c r="N16" s="160"/>
      <c r="O16" s="161"/>
      <c r="R16" s="96" t="s">
        <v>100</v>
      </c>
      <c r="S16" s="170" t="s">
        <v>101</v>
      </c>
      <c r="T16" s="88" t="s">
        <v>54</v>
      </c>
      <c r="U16" s="162"/>
      <c r="V16" s="160"/>
      <c r="W16" s="161"/>
      <c r="Z16" s="48"/>
      <c r="AA16" s="48"/>
      <c r="AB16" s="48"/>
      <c r="AC16" s="51"/>
      <c r="AD16" s="51"/>
      <c r="AE16" s="48"/>
      <c r="AF16" s="48"/>
      <c r="AG16" s="52" t="s">
        <v>102</v>
      </c>
      <c r="AH16" s="55" t="s">
        <v>103</v>
      </c>
      <c r="AI16" s="54"/>
      <c r="AJ16" s="54"/>
      <c r="AK16" s="48"/>
      <c r="AL16" s="48"/>
      <c r="AM16" s="52" t="s">
        <v>104</v>
      </c>
      <c r="AN16" s="52" t="s">
        <v>105</v>
      </c>
      <c r="AO16" s="52"/>
      <c r="AP16" s="52"/>
      <c r="AQ16" s="48"/>
    </row>
    <row r="17" spans="2:43" s="10" customFormat="1" ht="18" thickBot="1">
      <c r="B17" s="20" t="s">
        <v>106</v>
      </c>
      <c r="C17" s="21" t="s">
        <v>107</v>
      </c>
      <c r="D17" s="37" t="s">
        <v>106</v>
      </c>
      <c r="E17" s="22"/>
      <c r="F17" s="22"/>
      <c r="G17" s="38"/>
      <c r="J17" s="13" t="s">
        <v>108</v>
      </c>
      <c r="K17" s="169" t="s">
        <v>109</v>
      </c>
      <c r="L17" s="42" t="s">
        <v>108</v>
      </c>
      <c r="M17" s="162"/>
      <c r="N17" s="160"/>
      <c r="O17" s="161"/>
      <c r="R17" s="96" t="s">
        <v>110</v>
      </c>
      <c r="S17" s="170" t="s">
        <v>111</v>
      </c>
      <c r="T17" s="88" t="s">
        <v>110</v>
      </c>
      <c r="U17" s="162"/>
      <c r="V17" s="160"/>
      <c r="W17" s="161"/>
      <c r="Z17" s="48"/>
      <c r="AA17" s="48"/>
      <c r="AB17" s="48"/>
      <c r="AC17" s="48"/>
      <c r="AD17" s="48"/>
      <c r="AE17" s="48"/>
      <c r="AF17" s="48"/>
      <c r="AG17" s="52" t="s">
        <v>112</v>
      </c>
      <c r="AH17" s="55" t="s">
        <v>113</v>
      </c>
      <c r="AI17" s="54"/>
      <c r="AJ17" s="54"/>
      <c r="AK17" s="48"/>
      <c r="AL17" s="48"/>
      <c r="AM17" s="52" t="s">
        <v>114</v>
      </c>
      <c r="AN17" s="52" t="s">
        <v>115</v>
      </c>
      <c r="AO17" s="52"/>
      <c r="AP17" s="52"/>
      <c r="AQ17" s="48"/>
    </row>
    <row r="18" spans="2:43" s="10" customFormat="1" ht="17">
      <c r="B18" s="132"/>
      <c r="C18" s="93"/>
      <c r="D18" s="93"/>
      <c r="E18" s="84">
        <f>SUM(E15:E17)</f>
        <v>0</v>
      </c>
      <c r="F18" s="84">
        <f>SUM(F15:F17)</f>
        <v>0</v>
      </c>
      <c r="G18" s="11"/>
      <c r="J18" s="13" t="s">
        <v>116</v>
      </c>
      <c r="K18" s="169" t="s">
        <v>117</v>
      </c>
      <c r="L18" s="42" t="s">
        <v>116</v>
      </c>
      <c r="M18" s="162"/>
      <c r="N18" s="160"/>
      <c r="O18" s="161"/>
      <c r="R18" s="96" t="s">
        <v>118</v>
      </c>
      <c r="S18" s="170" t="s">
        <v>119</v>
      </c>
      <c r="T18" s="88"/>
      <c r="U18" s="162"/>
      <c r="V18" s="160"/>
      <c r="W18" s="161"/>
      <c r="Z18" s="48"/>
      <c r="AA18" s="48"/>
      <c r="AB18" s="48"/>
      <c r="AC18" s="48"/>
      <c r="AD18" s="48"/>
      <c r="AE18" s="48"/>
      <c r="AF18" s="48"/>
      <c r="AG18" s="52" t="s">
        <v>120</v>
      </c>
      <c r="AH18" s="55" t="s">
        <v>121</v>
      </c>
      <c r="AI18" s="54"/>
      <c r="AJ18" s="54"/>
      <c r="AK18" s="48"/>
      <c r="AL18" s="48"/>
      <c r="AM18" s="52" t="s">
        <v>122</v>
      </c>
      <c r="AN18" s="52" t="s">
        <v>123</v>
      </c>
      <c r="AO18" s="52"/>
      <c r="AP18" s="52"/>
      <c r="AQ18" s="48"/>
    </row>
    <row r="19" spans="2:43" s="10" customFormat="1" ht="17" thickBot="1">
      <c r="B19" s="133"/>
      <c r="C19" s="133"/>
      <c r="D19" s="133"/>
      <c r="E19" s="24"/>
      <c r="F19" s="24"/>
      <c r="G19" s="11"/>
      <c r="J19" s="13" t="s">
        <v>124</v>
      </c>
      <c r="K19" s="169" t="s">
        <v>125</v>
      </c>
      <c r="L19" s="42"/>
      <c r="M19" s="162"/>
      <c r="N19" s="160"/>
      <c r="O19" s="161"/>
      <c r="P19" s="302"/>
      <c r="Q19" s="302"/>
      <c r="R19" s="96" t="s">
        <v>126</v>
      </c>
      <c r="S19" s="170" t="s">
        <v>127</v>
      </c>
      <c r="T19" s="88" t="s">
        <v>128</v>
      </c>
      <c r="U19" s="162"/>
      <c r="V19" s="160"/>
      <c r="W19" s="161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52" t="s">
        <v>129</v>
      </c>
      <c r="AN19" s="52" t="s">
        <v>130</v>
      </c>
      <c r="AO19" s="52"/>
      <c r="AP19" s="52"/>
      <c r="AQ19" s="48"/>
    </row>
    <row r="20" spans="2:43" s="10" customFormat="1" ht="19" thickBot="1">
      <c r="B20" s="134" t="s">
        <v>131</v>
      </c>
      <c r="C20" s="135"/>
      <c r="D20" s="135"/>
      <c r="E20" s="136" t="s">
        <v>9</v>
      </c>
      <c r="F20" s="220"/>
      <c r="G20" s="216" t="str">
        <f>IF(E34+F34=3,"R","")</f>
        <v/>
      </c>
      <c r="J20" s="13" t="s">
        <v>132</v>
      </c>
      <c r="K20" s="169" t="s">
        <v>51</v>
      </c>
      <c r="L20" s="42" t="s">
        <v>132</v>
      </c>
      <c r="M20" s="162"/>
      <c r="N20" s="160"/>
      <c r="O20" s="161"/>
      <c r="R20" s="96" t="s">
        <v>133</v>
      </c>
      <c r="S20" s="170" t="s">
        <v>134</v>
      </c>
      <c r="T20" s="88" t="s">
        <v>135</v>
      </c>
      <c r="U20" s="162"/>
      <c r="V20" s="160"/>
      <c r="W20" s="161"/>
      <c r="Z20" s="48"/>
      <c r="AA20" s="303" t="s">
        <v>136</v>
      </c>
      <c r="AB20" s="303"/>
      <c r="AC20" s="303"/>
      <c r="AD20" s="303"/>
      <c r="AE20" s="48"/>
      <c r="AF20" s="48"/>
      <c r="AG20" s="56"/>
      <c r="AH20" s="56"/>
      <c r="AI20" s="56"/>
      <c r="AJ20" s="56"/>
      <c r="AK20" s="48"/>
      <c r="AL20" s="48"/>
      <c r="AM20" s="52" t="s">
        <v>137</v>
      </c>
      <c r="AN20" s="12" t="s">
        <v>138</v>
      </c>
      <c r="AO20" s="52"/>
      <c r="AP20" s="52"/>
      <c r="AQ20" s="48"/>
    </row>
    <row r="21" spans="2:43" s="10" customFormat="1" ht="16">
      <c r="B21" s="119" t="s">
        <v>15</v>
      </c>
      <c r="C21" s="120" t="s">
        <v>16</v>
      </c>
      <c r="D21" s="181" t="s">
        <v>17</v>
      </c>
      <c r="E21" s="95" t="s">
        <v>18</v>
      </c>
      <c r="F21" s="95" t="s">
        <v>19</v>
      </c>
      <c r="G21" s="121" t="s">
        <v>20</v>
      </c>
      <c r="J21" s="13" t="s">
        <v>139</v>
      </c>
      <c r="K21" s="169" t="s">
        <v>140</v>
      </c>
      <c r="L21" s="42" t="s">
        <v>139</v>
      </c>
      <c r="M21" s="162"/>
      <c r="N21" s="160"/>
      <c r="O21" s="161"/>
      <c r="R21" s="96" t="s">
        <v>141</v>
      </c>
      <c r="S21" s="170" t="s">
        <v>142</v>
      </c>
      <c r="T21" s="88" t="s">
        <v>141</v>
      </c>
      <c r="U21" s="162"/>
      <c r="V21" s="160"/>
      <c r="W21" s="161"/>
      <c r="Z21" s="48"/>
      <c r="AA21" s="52" t="s">
        <v>15</v>
      </c>
      <c r="AB21" s="52" t="s">
        <v>16</v>
      </c>
      <c r="AC21" s="53" t="s">
        <v>22</v>
      </c>
      <c r="AD21" s="54" t="s">
        <v>20</v>
      </c>
      <c r="AE21" s="48"/>
      <c r="AF21" s="48"/>
      <c r="AG21" s="52"/>
      <c r="AH21" s="52"/>
      <c r="AI21" s="53"/>
      <c r="AJ21" s="54"/>
      <c r="AK21" s="48"/>
      <c r="AL21" s="48"/>
      <c r="AM21" s="52" t="s">
        <v>143</v>
      </c>
      <c r="AN21" s="52" t="s">
        <v>119</v>
      </c>
      <c r="AO21" s="52"/>
      <c r="AP21" s="52"/>
      <c r="AQ21" s="48"/>
    </row>
    <row r="22" spans="2:43" s="10" customFormat="1" ht="15" customHeight="1">
      <c r="B22" s="251" t="s">
        <v>144</v>
      </c>
      <c r="C22" s="130" t="s">
        <v>145</v>
      </c>
      <c r="D22" s="178" t="s">
        <v>144</v>
      </c>
      <c r="E22" s="162"/>
      <c r="F22" s="162"/>
      <c r="G22" s="161"/>
      <c r="J22" s="13" t="s">
        <v>146</v>
      </c>
      <c r="K22" s="169" t="s">
        <v>147</v>
      </c>
      <c r="L22" s="42" t="s">
        <v>146</v>
      </c>
      <c r="M22" s="162"/>
      <c r="N22" s="160"/>
      <c r="O22" s="161"/>
      <c r="R22" s="96" t="s">
        <v>148</v>
      </c>
      <c r="S22" s="170" t="s">
        <v>149</v>
      </c>
      <c r="T22" s="88" t="s">
        <v>148</v>
      </c>
      <c r="U22" s="162"/>
      <c r="V22" s="160"/>
      <c r="W22" s="161"/>
      <c r="Z22" s="48"/>
      <c r="AA22" s="52" t="s">
        <v>150</v>
      </c>
      <c r="AB22" s="55" t="s">
        <v>145</v>
      </c>
      <c r="AC22" s="54"/>
      <c r="AD22" s="54"/>
      <c r="AE22" s="48"/>
      <c r="AF22" s="48"/>
      <c r="AG22" s="52" t="s">
        <v>151</v>
      </c>
      <c r="AH22" s="55" t="s">
        <v>152</v>
      </c>
      <c r="AI22" s="54"/>
      <c r="AJ22" s="54"/>
      <c r="AK22" s="48"/>
      <c r="AL22" s="48"/>
      <c r="AM22" s="52" t="s">
        <v>153</v>
      </c>
      <c r="AN22" s="52" t="s">
        <v>154</v>
      </c>
      <c r="AO22" s="52"/>
      <c r="AP22" s="52"/>
      <c r="AQ22" s="48"/>
    </row>
    <row r="23" spans="2:43" s="10" customFormat="1" ht="17">
      <c r="B23" s="252" t="s">
        <v>155</v>
      </c>
      <c r="C23" s="9" t="s">
        <v>156</v>
      </c>
      <c r="D23" s="249" t="s">
        <v>155</v>
      </c>
      <c r="E23" s="162"/>
      <c r="F23" s="162"/>
      <c r="G23" s="161"/>
      <c r="J23" s="13" t="s">
        <v>157</v>
      </c>
      <c r="K23" s="169" t="s">
        <v>158</v>
      </c>
      <c r="L23" s="42" t="s">
        <v>157</v>
      </c>
      <c r="M23" s="162"/>
      <c r="N23" s="160"/>
      <c r="O23" s="161"/>
      <c r="R23" s="96" t="s">
        <v>159</v>
      </c>
      <c r="S23" s="170" t="s">
        <v>160</v>
      </c>
      <c r="T23" s="88"/>
      <c r="U23" s="162"/>
      <c r="V23" s="160"/>
      <c r="W23" s="161"/>
      <c r="Z23" s="48"/>
      <c r="AA23" s="52" t="s">
        <v>161</v>
      </c>
      <c r="AB23" s="55" t="s">
        <v>156</v>
      </c>
      <c r="AC23" s="54"/>
      <c r="AD23" s="54"/>
      <c r="AE23" s="48"/>
      <c r="AF23" s="48"/>
      <c r="AG23" s="52" t="s">
        <v>162</v>
      </c>
      <c r="AH23" s="55" t="s">
        <v>163</v>
      </c>
      <c r="AI23" s="54"/>
      <c r="AJ23" s="54"/>
      <c r="AK23" s="48"/>
      <c r="AL23" s="48"/>
      <c r="AM23" s="52" t="s">
        <v>164</v>
      </c>
      <c r="AN23" s="52" t="s">
        <v>165</v>
      </c>
      <c r="AO23" s="52"/>
      <c r="AP23" s="52"/>
      <c r="AQ23" s="48"/>
    </row>
    <row r="24" spans="2:43" s="10" customFormat="1" ht="15.75" customHeight="1">
      <c r="B24" s="13" t="s">
        <v>166</v>
      </c>
      <c r="C24" s="250" t="s">
        <v>167</v>
      </c>
      <c r="D24" s="42" t="s">
        <v>166</v>
      </c>
      <c r="E24" s="162"/>
      <c r="F24" s="162"/>
      <c r="G24" s="161"/>
      <c r="J24" s="13" t="s">
        <v>168</v>
      </c>
      <c r="K24" s="169" t="s">
        <v>121</v>
      </c>
      <c r="L24" s="42" t="s">
        <v>168</v>
      </c>
      <c r="M24" s="162"/>
      <c r="N24" s="160"/>
      <c r="O24" s="161"/>
      <c r="R24" s="96" t="s">
        <v>169</v>
      </c>
      <c r="S24" s="170" t="s">
        <v>170</v>
      </c>
      <c r="T24" s="88" t="s">
        <v>54</v>
      </c>
      <c r="U24" s="162"/>
      <c r="V24" s="160"/>
      <c r="W24" s="161"/>
      <c r="Z24" s="48"/>
      <c r="AA24" s="52" t="s">
        <v>171</v>
      </c>
      <c r="AB24" s="55" t="s">
        <v>172</v>
      </c>
      <c r="AC24" s="54"/>
      <c r="AD24" s="54"/>
      <c r="AE24" s="48"/>
      <c r="AF24" s="48"/>
      <c r="AG24" s="52" t="s">
        <v>173</v>
      </c>
      <c r="AH24" s="55" t="s">
        <v>174</v>
      </c>
      <c r="AI24" s="54"/>
      <c r="AJ24" s="54"/>
      <c r="AK24" s="48"/>
      <c r="AL24" s="48"/>
      <c r="AM24" s="52" t="s">
        <v>175</v>
      </c>
      <c r="AN24" s="52" t="s">
        <v>176</v>
      </c>
      <c r="AO24" s="52"/>
      <c r="AP24" s="52"/>
      <c r="AQ24" s="48"/>
    </row>
    <row r="25" spans="2:43" s="10" customFormat="1" ht="17">
      <c r="B25" s="13" t="s">
        <v>177</v>
      </c>
      <c r="C25" s="9" t="s">
        <v>178</v>
      </c>
      <c r="D25" s="42" t="s">
        <v>177</v>
      </c>
      <c r="E25" s="162"/>
      <c r="F25" s="162"/>
      <c r="G25" s="161"/>
      <c r="J25" s="13" t="s">
        <v>179</v>
      </c>
      <c r="K25" s="170" t="s">
        <v>180</v>
      </c>
      <c r="L25" s="42" t="s">
        <v>179</v>
      </c>
      <c r="M25" s="162"/>
      <c r="N25" s="160"/>
      <c r="O25" s="161"/>
      <c r="R25" s="96" t="s">
        <v>181</v>
      </c>
      <c r="S25" s="170" t="s">
        <v>182</v>
      </c>
      <c r="T25" s="88" t="s">
        <v>54</v>
      </c>
      <c r="U25" s="162"/>
      <c r="V25" s="160"/>
      <c r="W25" s="161"/>
      <c r="Z25" s="48"/>
      <c r="AA25" s="52" t="s">
        <v>183</v>
      </c>
      <c r="AB25" s="55" t="s">
        <v>184</v>
      </c>
      <c r="AC25" s="54"/>
      <c r="AD25" s="54"/>
      <c r="AE25" s="48"/>
      <c r="AF25" s="48"/>
      <c r="AG25" s="52" t="s">
        <v>185</v>
      </c>
      <c r="AH25" s="55" t="s">
        <v>186</v>
      </c>
      <c r="AI25" s="54"/>
      <c r="AJ25" s="54"/>
      <c r="AK25" s="48"/>
      <c r="AL25" s="48"/>
      <c r="AM25" s="52" t="s">
        <v>187</v>
      </c>
      <c r="AN25" s="52" t="s">
        <v>188</v>
      </c>
      <c r="AO25" s="52"/>
      <c r="AP25" s="52"/>
      <c r="AQ25" s="48"/>
    </row>
    <row r="26" spans="2:43" s="10" customFormat="1" ht="18" thickBot="1">
      <c r="B26" s="13" t="s">
        <v>189</v>
      </c>
      <c r="C26" s="9" t="s">
        <v>190</v>
      </c>
      <c r="D26" s="42"/>
      <c r="E26" s="162"/>
      <c r="F26" s="162"/>
      <c r="G26" s="161"/>
      <c r="J26" s="255" t="s">
        <v>191</v>
      </c>
      <c r="K26" s="256" t="s">
        <v>192</v>
      </c>
      <c r="L26" s="37" t="s">
        <v>191</v>
      </c>
      <c r="M26" s="254"/>
      <c r="N26" s="226"/>
      <c r="O26" s="165"/>
      <c r="R26" s="96" t="s">
        <v>193</v>
      </c>
      <c r="S26" s="170" t="s">
        <v>194</v>
      </c>
      <c r="T26" s="88" t="s">
        <v>193</v>
      </c>
      <c r="U26" s="162"/>
      <c r="V26" s="160"/>
      <c r="W26" s="161"/>
      <c r="Z26" s="48"/>
      <c r="AA26" s="52" t="s">
        <v>195</v>
      </c>
      <c r="AB26" s="55" t="s">
        <v>196</v>
      </c>
      <c r="AC26" s="54"/>
      <c r="AD26" s="54"/>
      <c r="AE26" s="48"/>
      <c r="AF26" s="48"/>
      <c r="AG26" s="52" t="s">
        <v>197</v>
      </c>
      <c r="AH26" s="55" t="s">
        <v>198</v>
      </c>
      <c r="AI26" s="54"/>
      <c r="AJ26" s="54"/>
      <c r="AK26" s="48"/>
      <c r="AL26" s="48"/>
      <c r="AM26" s="52" t="s">
        <v>199</v>
      </c>
      <c r="AN26" s="52" t="s">
        <v>194</v>
      </c>
      <c r="AO26" s="52"/>
      <c r="AP26" s="52"/>
      <c r="AQ26" s="48"/>
    </row>
    <row r="27" spans="2:43" s="10" customFormat="1" ht="17">
      <c r="B27" s="13" t="s">
        <v>200</v>
      </c>
      <c r="C27" s="9" t="s">
        <v>201</v>
      </c>
      <c r="D27" s="42" t="s">
        <v>200</v>
      </c>
      <c r="E27" s="162"/>
      <c r="F27" s="162"/>
      <c r="G27" s="161"/>
      <c r="M27" s="84">
        <f>SUM(M14:M26)</f>
        <v>0</v>
      </c>
      <c r="N27" s="84">
        <f>SUM(N14:N26)</f>
        <v>0</v>
      </c>
      <c r="P27" s="302"/>
      <c r="Q27" s="302"/>
      <c r="R27" s="96" t="s">
        <v>202</v>
      </c>
      <c r="S27" s="170" t="s">
        <v>203</v>
      </c>
      <c r="T27" s="88" t="s">
        <v>202</v>
      </c>
      <c r="U27" s="162"/>
      <c r="V27" s="160"/>
      <c r="W27" s="161"/>
      <c r="Z27" s="48"/>
      <c r="AA27" s="52" t="s">
        <v>204</v>
      </c>
      <c r="AB27" s="55" t="s">
        <v>205</v>
      </c>
      <c r="AC27" s="54"/>
      <c r="AD27" s="54"/>
      <c r="AE27" s="48"/>
      <c r="AF27" s="48"/>
      <c r="AG27" s="52" t="s">
        <v>206</v>
      </c>
      <c r="AH27" s="55" t="s">
        <v>207</v>
      </c>
      <c r="AI27" s="54"/>
      <c r="AJ27" s="54"/>
      <c r="AK27" s="48"/>
      <c r="AL27" s="48"/>
      <c r="AM27" s="52" t="s">
        <v>208</v>
      </c>
      <c r="AN27" s="52" t="s">
        <v>209</v>
      </c>
      <c r="AO27" s="52"/>
      <c r="AP27" s="52"/>
      <c r="AQ27" s="48"/>
    </row>
    <row r="28" spans="2:43" s="10" customFormat="1" ht="14.25" customHeight="1" thickBot="1">
      <c r="B28" s="96" t="s">
        <v>210</v>
      </c>
      <c r="C28" s="9" t="s">
        <v>211</v>
      </c>
      <c r="D28" s="42" t="s">
        <v>210</v>
      </c>
      <c r="E28" s="162"/>
      <c r="F28" s="162"/>
      <c r="G28" s="161"/>
      <c r="P28" s="302"/>
      <c r="Q28" s="302"/>
      <c r="R28" s="96" t="s">
        <v>212</v>
      </c>
      <c r="S28" s="170" t="s">
        <v>213</v>
      </c>
      <c r="T28" s="88" t="s">
        <v>212</v>
      </c>
      <c r="U28" s="162"/>
      <c r="V28" s="160"/>
      <c r="W28" s="161"/>
      <c r="Z28" s="48"/>
      <c r="AA28" s="52" t="s">
        <v>214</v>
      </c>
      <c r="AB28" s="55" t="s">
        <v>215</v>
      </c>
      <c r="AC28" s="54"/>
      <c r="AD28" s="54"/>
      <c r="AE28" s="48"/>
      <c r="AF28" s="48"/>
      <c r="AG28" s="52" t="s">
        <v>216</v>
      </c>
      <c r="AH28" s="55" t="s">
        <v>217</v>
      </c>
      <c r="AI28" s="54"/>
      <c r="AJ28" s="54"/>
      <c r="AK28" s="48"/>
      <c r="AL28" s="48"/>
      <c r="AM28" s="52" t="s">
        <v>218</v>
      </c>
      <c r="AN28" s="52" t="s">
        <v>203</v>
      </c>
      <c r="AO28" s="52"/>
      <c r="AP28" s="52"/>
      <c r="AQ28" s="48"/>
    </row>
    <row r="29" spans="2:43" s="10" customFormat="1" ht="14.25" customHeight="1" thickBot="1">
      <c r="B29" s="253"/>
      <c r="C29" s="9"/>
      <c r="D29" s="88"/>
      <c r="E29" s="162"/>
      <c r="F29" s="162"/>
      <c r="G29" s="161"/>
      <c r="J29" s="111" t="s">
        <v>219</v>
      </c>
      <c r="K29" s="112"/>
      <c r="L29" s="112"/>
      <c r="M29" s="317" t="s">
        <v>9</v>
      </c>
      <c r="N29" s="318"/>
      <c r="O29" s="216" t="str">
        <f>IF(M42+N42=3,"R","")</f>
        <v/>
      </c>
      <c r="R29" s="96" t="s">
        <v>220</v>
      </c>
      <c r="S29" s="170" t="s">
        <v>221</v>
      </c>
      <c r="T29" s="88" t="s">
        <v>222</v>
      </c>
      <c r="U29" s="162"/>
      <c r="V29" s="160"/>
      <c r="W29" s="161"/>
      <c r="Z29" s="48"/>
      <c r="AA29" s="52"/>
      <c r="AB29" s="55"/>
      <c r="AC29" s="54"/>
      <c r="AD29" s="54"/>
      <c r="AE29" s="48"/>
      <c r="AF29" s="48"/>
      <c r="AG29" s="52" t="s">
        <v>223</v>
      </c>
      <c r="AH29" s="55" t="s">
        <v>224</v>
      </c>
      <c r="AI29" s="54"/>
      <c r="AJ29" s="54"/>
      <c r="AK29" s="48"/>
      <c r="AL29" s="48"/>
      <c r="AM29" s="52" t="s">
        <v>225</v>
      </c>
      <c r="AN29" s="52" t="s">
        <v>226</v>
      </c>
      <c r="AO29" s="52"/>
      <c r="AP29" s="52"/>
      <c r="AQ29" s="48"/>
    </row>
    <row r="30" spans="2:43" s="10" customFormat="1" ht="17">
      <c r="B30" s="253"/>
      <c r="C30" s="9" t="s">
        <v>54</v>
      </c>
      <c r="D30" s="88"/>
      <c r="E30" s="162"/>
      <c r="F30" s="162"/>
      <c r="G30" s="161"/>
      <c r="J30" s="90" t="s">
        <v>15</v>
      </c>
      <c r="K30" s="91" t="s">
        <v>16</v>
      </c>
      <c r="L30" s="180" t="s">
        <v>17</v>
      </c>
      <c r="M30" s="28" t="s">
        <v>18</v>
      </c>
      <c r="N30" s="28" t="s">
        <v>19</v>
      </c>
      <c r="O30" s="121" t="s">
        <v>20</v>
      </c>
      <c r="R30" s="96" t="s">
        <v>227</v>
      </c>
      <c r="S30" s="170" t="s">
        <v>228</v>
      </c>
      <c r="T30" s="88" t="s">
        <v>229</v>
      </c>
      <c r="U30" s="162"/>
      <c r="V30" s="160"/>
      <c r="W30" s="161"/>
      <c r="Z30" s="48"/>
      <c r="AA30" s="48"/>
      <c r="AB30" s="48"/>
      <c r="AC30" s="48"/>
      <c r="AD30" s="48"/>
      <c r="AE30" s="48"/>
      <c r="AF30" s="48"/>
      <c r="AG30" s="52" t="s">
        <v>230</v>
      </c>
      <c r="AH30" s="55" t="s">
        <v>231</v>
      </c>
      <c r="AI30" s="54"/>
      <c r="AJ30" s="54"/>
      <c r="AK30" s="48"/>
      <c r="AL30" s="48"/>
      <c r="AM30" s="52" t="s">
        <v>232</v>
      </c>
      <c r="AN30" s="12" t="s">
        <v>213</v>
      </c>
      <c r="AO30" s="52"/>
      <c r="AP30" s="52"/>
      <c r="AQ30" s="48"/>
    </row>
    <row r="31" spans="2:43" s="10" customFormat="1" ht="18" thickBot="1">
      <c r="B31" s="253"/>
      <c r="C31" s="9"/>
      <c r="D31" s="88"/>
      <c r="E31" s="162"/>
      <c r="F31" s="162"/>
      <c r="G31" s="161"/>
      <c r="J31" s="13" t="s">
        <v>233</v>
      </c>
      <c r="K31" s="17" t="s">
        <v>234</v>
      </c>
      <c r="L31" s="42" t="s">
        <v>233</v>
      </c>
      <c r="M31" s="162"/>
      <c r="N31" s="160"/>
      <c r="O31" s="161"/>
      <c r="R31" s="20" t="s">
        <v>235</v>
      </c>
      <c r="S31" s="171" t="s">
        <v>236</v>
      </c>
      <c r="T31" s="94" t="s">
        <v>237</v>
      </c>
      <c r="U31" s="254"/>
      <c r="V31" s="226"/>
      <c r="W31" s="165"/>
      <c r="Z31" s="48"/>
      <c r="AA31" s="48"/>
      <c r="AB31" s="48"/>
      <c r="AC31" s="48"/>
      <c r="AD31" s="48"/>
      <c r="AE31" s="48"/>
      <c r="AF31" s="48"/>
      <c r="AG31" s="52" t="s">
        <v>238</v>
      </c>
      <c r="AH31" s="55" t="s">
        <v>239</v>
      </c>
      <c r="AI31" s="54"/>
      <c r="AJ31" s="54"/>
      <c r="AK31" s="48"/>
      <c r="AL31" s="48"/>
      <c r="AM31" s="52" t="s">
        <v>240</v>
      </c>
      <c r="AN31" s="52" t="s">
        <v>221</v>
      </c>
      <c r="AO31" s="52"/>
      <c r="AP31" s="52"/>
      <c r="AQ31" s="48"/>
    </row>
    <row r="32" spans="2:43" s="10" customFormat="1" ht="18" thickBot="1">
      <c r="B32" s="13"/>
      <c r="C32" s="9"/>
      <c r="D32" s="88"/>
      <c r="E32" s="162"/>
      <c r="F32" s="162"/>
      <c r="G32" s="161"/>
      <c r="J32" s="13" t="s">
        <v>241</v>
      </c>
      <c r="K32" s="17" t="s">
        <v>242</v>
      </c>
      <c r="L32" s="42" t="s">
        <v>241</v>
      </c>
      <c r="M32" s="162"/>
      <c r="N32" s="160"/>
      <c r="O32" s="161"/>
      <c r="U32" s="84">
        <f>SUM(U8:U31)</f>
        <v>0</v>
      </c>
      <c r="V32" s="84">
        <f>SUM(V8:V31)</f>
        <v>0</v>
      </c>
      <c r="Z32" s="48"/>
      <c r="AA32" s="48"/>
      <c r="AB32" s="48"/>
      <c r="AC32" s="48"/>
      <c r="AD32" s="48"/>
      <c r="AE32" s="48"/>
      <c r="AF32" s="48"/>
      <c r="AG32" s="52" t="s">
        <v>243</v>
      </c>
      <c r="AH32" s="55" t="s">
        <v>244</v>
      </c>
      <c r="AI32" s="54"/>
      <c r="AJ32" s="54"/>
      <c r="AK32" s="48"/>
      <c r="AL32" s="48"/>
      <c r="AM32" s="52" t="s">
        <v>245</v>
      </c>
      <c r="AN32" s="52" t="s">
        <v>246</v>
      </c>
      <c r="AO32" s="52"/>
      <c r="AP32" s="52"/>
      <c r="AQ32" s="48"/>
    </row>
    <row r="33" spans="2:43" s="10" customFormat="1" ht="19" thickBot="1">
      <c r="B33" s="20"/>
      <c r="C33" s="21"/>
      <c r="D33" s="94"/>
      <c r="E33" s="254"/>
      <c r="F33" s="254"/>
      <c r="G33" s="165"/>
      <c r="J33" s="13" t="s">
        <v>247</v>
      </c>
      <c r="K33" s="17" t="s">
        <v>248</v>
      </c>
      <c r="L33" s="42"/>
      <c r="M33" s="162"/>
      <c r="N33" s="160"/>
      <c r="O33" s="161"/>
      <c r="R33" s="108" t="s">
        <v>249</v>
      </c>
      <c r="S33" s="109"/>
      <c r="T33" s="109"/>
      <c r="U33" s="152" t="s">
        <v>9</v>
      </c>
      <c r="V33" s="219"/>
      <c r="W33" s="216" t="str">
        <f>IF(SUM(U35:U44)+(SUM(V35:V44))=3,"R","")</f>
        <v/>
      </c>
      <c r="Z33" s="48"/>
      <c r="AA33" s="48"/>
      <c r="AB33" s="48"/>
      <c r="AC33" s="48"/>
      <c r="AD33" s="48"/>
      <c r="AE33" s="48"/>
      <c r="AF33" s="48"/>
      <c r="AG33" s="52" t="s">
        <v>250</v>
      </c>
      <c r="AH33" s="52" t="s">
        <v>251</v>
      </c>
      <c r="AI33" s="52"/>
      <c r="AJ33" s="52"/>
      <c r="AK33" s="48"/>
      <c r="AL33" s="48"/>
      <c r="AM33" s="52" t="s">
        <v>252</v>
      </c>
      <c r="AN33" s="52" t="s">
        <v>253</v>
      </c>
      <c r="AO33" s="52"/>
      <c r="AP33" s="52"/>
      <c r="AQ33" s="48"/>
    </row>
    <row r="34" spans="2:43" s="10" customFormat="1" ht="16">
      <c r="E34" s="84">
        <f>SUM(E22:E33)</f>
        <v>0</v>
      </c>
      <c r="F34" s="84">
        <f>SUM(F22:F33)</f>
        <v>0</v>
      </c>
      <c r="J34" s="13" t="s">
        <v>254</v>
      </c>
      <c r="K34" s="17" t="s">
        <v>255</v>
      </c>
      <c r="L34" s="42" t="s">
        <v>254</v>
      </c>
      <c r="M34" s="162"/>
      <c r="N34" s="160"/>
      <c r="O34" s="161"/>
      <c r="R34" s="90" t="s">
        <v>15</v>
      </c>
      <c r="S34" s="91" t="s">
        <v>16</v>
      </c>
      <c r="T34" s="180" t="s">
        <v>17</v>
      </c>
      <c r="U34" s="28" t="s">
        <v>18</v>
      </c>
      <c r="V34" s="28" t="s">
        <v>19</v>
      </c>
      <c r="W34" s="121" t="s">
        <v>20</v>
      </c>
      <c r="Z34" s="48"/>
      <c r="AA34" s="48"/>
      <c r="AB34" s="48"/>
      <c r="AC34" s="48"/>
      <c r="AD34" s="48"/>
      <c r="AE34" s="48"/>
      <c r="AF34" s="48"/>
      <c r="AG34" s="52" t="s">
        <v>256</v>
      </c>
      <c r="AH34" s="52" t="s">
        <v>257</v>
      </c>
      <c r="AI34" s="52"/>
      <c r="AJ34" s="52"/>
      <c r="AK34" s="48"/>
      <c r="AL34" s="48"/>
      <c r="AM34" s="48"/>
      <c r="AN34" s="48"/>
      <c r="AO34" s="48"/>
      <c r="AP34" s="48"/>
      <c r="AQ34" s="48"/>
    </row>
    <row r="35" spans="2:43" s="10" customFormat="1" ht="16">
      <c r="B35" s="304" t="s">
        <v>258</v>
      </c>
      <c r="C35" s="305"/>
      <c r="D35" s="305"/>
      <c r="E35" s="305"/>
      <c r="J35" s="13" t="s">
        <v>259</v>
      </c>
      <c r="K35" s="17" t="s">
        <v>224</v>
      </c>
      <c r="L35" s="42" t="s">
        <v>259</v>
      </c>
      <c r="M35" s="162"/>
      <c r="N35" s="160"/>
      <c r="O35" s="161"/>
      <c r="R35" s="172" t="s">
        <v>38</v>
      </c>
      <c r="S35" s="169" t="s">
        <v>39</v>
      </c>
      <c r="T35" s="42"/>
      <c r="U35" s="162"/>
      <c r="V35" s="160"/>
      <c r="W35" s="161"/>
      <c r="Z35" s="48"/>
      <c r="AA35" s="296" t="s">
        <v>260</v>
      </c>
      <c r="AB35" s="296"/>
      <c r="AC35" s="296"/>
      <c r="AD35" s="296"/>
      <c r="AE35" s="48"/>
      <c r="AF35" s="48"/>
      <c r="AG35" s="52" t="s">
        <v>261</v>
      </c>
      <c r="AH35" s="52" t="s">
        <v>94</v>
      </c>
      <c r="AI35" s="52"/>
      <c r="AJ35" s="52"/>
      <c r="AK35" s="48"/>
      <c r="AL35" s="48"/>
      <c r="AM35" s="48"/>
      <c r="AN35" s="48"/>
      <c r="AO35" s="48"/>
      <c r="AP35" s="48"/>
      <c r="AQ35" s="48"/>
    </row>
    <row r="36" spans="2:43" s="10" customFormat="1" ht="17" thickBot="1">
      <c r="B36" s="304"/>
      <c r="C36" s="305"/>
      <c r="D36" s="305"/>
      <c r="E36" s="305"/>
      <c r="J36" s="13" t="s">
        <v>262</v>
      </c>
      <c r="K36" s="17" t="s">
        <v>263</v>
      </c>
      <c r="L36" s="42"/>
      <c r="M36" s="162"/>
      <c r="N36" s="160"/>
      <c r="O36" s="161"/>
      <c r="R36" s="96" t="s">
        <v>264</v>
      </c>
      <c r="S36" s="174" t="s">
        <v>265</v>
      </c>
      <c r="T36" s="42"/>
      <c r="U36" s="162"/>
      <c r="V36" s="160"/>
      <c r="W36" s="161"/>
      <c r="Z36" s="48"/>
      <c r="AA36" s="50"/>
      <c r="AB36" s="50"/>
      <c r="AC36" s="50"/>
      <c r="AD36" s="50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</row>
    <row r="37" spans="2:43" s="10" customFormat="1" ht="19" thickBot="1">
      <c r="B37" s="113" t="s">
        <v>266</v>
      </c>
      <c r="C37" s="114"/>
      <c r="D37" s="125"/>
      <c r="E37" s="317" t="s">
        <v>9</v>
      </c>
      <c r="F37" s="318"/>
      <c r="G37" s="216" t="str">
        <f>IF(E52+F52=6,"R","")</f>
        <v/>
      </c>
      <c r="J37" s="13" t="s">
        <v>267</v>
      </c>
      <c r="K37" s="17" t="s">
        <v>268</v>
      </c>
      <c r="L37" s="42"/>
      <c r="M37" s="162"/>
      <c r="N37" s="160"/>
      <c r="O37" s="161"/>
      <c r="R37" s="96" t="s">
        <v>269</v>
      </c>
      <c r="S37" s="174" t="s">
        <v>270</v>
      </c>
      <c r="T37" s="42"/>
      <c r="U37" s="162"/>
      <c r="V37" s="160"/>
      <c r="W37" s="161"/>
      <c r="Z37" s="48"/>
      <c r="AA37" s="52" t="s">
        <v>15</v>
      </c>
      <c r="AB37" s="52" t="s">
        <v>16</v>
      </c>
      <c r="AC37" s="53" t="s">
        <v>22</v>
      </c>
      <c r="AD37" s="54" t="s">
        <v>20</v>
      </c>
      <c r="AE37" s="48"/>
      <c r="AF37" s="48"/>
      <c r="AG37" s="296" t="s">
        <v>271</v>
      </c>
      <c r="AH37" s="296"/>
      <c r="AI37" s="296"/>
      <c r="AJ37" s="296"/>
      <c r="AK37" s="48"/>
      <c r="AL37" s="48"/>
      <c r="AM37" s="296" t="s">
        <v>272</v>
      </c>
      <c r="AN37" s="296"/>
      <c r="AO37" s="296"/>
      <c r="AP37" s="296"/>
      <c r="AQ37" s="48"/>
    </row>
    <row r="38" spans="2:43" s="10" customFormat="1" ht="17">
      <c r="B38" s="90" t="s">
        <v>15</v>
      </c>
      <c r="C38" s="91" t="s">
        <v>16</v>
      </c>
      <c r="D38" s="180" t="s">
        <v>17</v>
      </c>
      <c r="E38" s="28" t="s">
        <v>18</v>
      </c>
      <c r="F38" s="28" t="s">
        <v>19</v>
      </c>
      <c r="G38" s="121" t="s">
        <v>20</v>
      </c>
      <c r="J38" s="13" t="s">
        <v>273</v>
      </c>
      <c r="K38" s="17" t="s">
        <v>94</v>
      </c>
      <c r="L38" s="42" t="s">
        <v>274</v>
      </c>
      <c r="M38" s="162"/>
      <c r="N38" s="160"/>
      <c r="O38" s="161"/>
      <c r="R38" s="96" t="s">
        <v>73</v>
      </c>
      <c r="S38" s="174" t="s">
        <v>74</v>
      </c>
      <c r="T38" s="42" t="s">
        <v>73</v>
      </c>
      <c r="U38" s="162"/>
      <c r="V38" s="160"/>
      <c r="W38" s="161"/>
      <c r="Z38" s="48"/>
      <c r="AA38" s="52" t="s">
        <v>275</v>
      </c>
      <c r="AB38" s="55" t="s">
        <v>276</v>
      </c>
      <c r="AC38" s="54"/>
      <c r="AD38" s="54"/>
      <c r="AE38" s="48"/>
      <c r="AF38" s="48"/>
      <c r="AG38" s="50"/>
      <c r="AH38" s="50"/>
      <c r="AI38" s="50"/>
      <c r="AJ38" s="50"/>
      <c r="AK38" s="48"/>
      <c r="AL38" s="48"/>
      <c r="AM38" s="297" t="s">
        <v>277</v>
      </c>
      <c r="AN38" s="297"/>
      <c r="AO38" s="50"/>
      <c r="AP38" s="50"/>
      <c r="AQ38" s="48"/>
    </row>
    <row r="39" spans="2:43" s="10" customFormat="1" ht="17">
      <c r="B39" s="13" t="s">
        <v>278</v>
      </c>
      <c r="C39" s="17" t="s">
        <v>279</v>
      </c>
      <c r="D39" s="42" t="s">
        <v>278</v>
      </c>
      <c r="E39" s="162"/>
      <c r="F39" s="162"/>
      <c r="G39" s="161"/>
      <c r="J39" s="13" t="s">
        <v>280</v>
      </c>
      <c r="K39" s="17" t="s">
        <v>257</v>
      </c>
      <c r="L39" s="42" t="s">
        <v>281</v>
      </c>
      <c r="M39" s="162"/>
      <c r="N39" s="160"/>
      <c r="O39" s="161"/>
      <c r="R39" s="96" t="s">
        <v>100</v>
      </c>
      <c r="S39" s="175" t="s">
        <v>282</v>
      </c>
      <c r="T39" s="42" t="s">
        <v>54</v>
      </c>
      <c r="U39" s="162"/>
      <c r="V39" s="160"/>
      <c r="W39" s="161"/>
      <c r="Z39" s="48"/>
      <c r="AA39" s="52" t="s">
        <v>283</v>
      </c>
      <c r="AB39" s="55" t="s">
        <v>284</v>
      </c>
      <c r="AC39" s="54"/>
      <c r="AD39" s="54"/>
      <c r="AE39" s="48"/>
      <c r="AF39" s="48"/>
      <c r="AG39" s="52" t="s">
        <v>15</v>
      </c>
      <c r="AH39" s="52" t="s">
        <v>16</v>
      </c>
      <c r="AI39" s="53" t="s">
        <v>22</v>
      </c>
      <c r="AJ39" s="54" t="s">
        <v>20</v>
      </c>
      <c r="AK39" s="48"/>
      <c r="AL39" s="48"/>
      <c r="AM39" s="52" t="s">
        <v>15</v>
      </c>
      <c r="AN39" s="52" t="s">
        <v>16</v>
      </c>
      <c r="AO39" s="53" t="s">
        <v>22</v>
      </c>
      <c r="AP39" s="54" t="s">
        <v>20</v>
      </c>
      <c r="AQ39" s="48"/>
    </row>
    <row r="40" spans="2:43" s="10" customFormat="1" ht="17">
      <c r="B40" s="13" t="s">
        <v>285</v>
      </c>
      <c r="C40" s="17" t="s">
        <v>286</v>
      </c>
      <c r="D40" s="42" t="s">
        <v>285</v>
      </c>
      <c r="E40" s="162"/>
      <c r="F40" s="162"/>
      <c r="G40" s="161"/>
      <c r="J40" s="13" t="s">
        <v>287</v>
      </c>
      <c r="K40" s="17" t="s">
        <v>288</v>
      </c>
      <c r="L40" s="42"/>
      <c r="M40" s="162"/>
      <c r="N40" s="160"/>
      <c r="O40" s="161"/>
      <c r="R40" s="96" t="s">
        <v>141</v>
      </c>
      <c r="S40" s="170" t="s">
        <v>142</v>
      </c>
      <c r="T40" s="42" t="s">
        <v>141</v>
      </c>
      <c r="U40" s="162"/>
      <c r="V40" s="160"/>
      <c r="W40" s="161"/>
      <c r="Z40" s="48"/>
      <c r="AA40" s="52" t="s">
        <v>289</v>
      </c>
      <c r="AB40" s="55" t="s">
        <v>290</v>
      </c>
      <c r="AC40" s="54"/>
      <c r="AD40" s="54"/>
      <c r="AE40" s="48"/>
      <c r="AF40" s="48"/>
      <c r="AG40" s="52" t="s">
        <v>291</v>
      </c>
      <c r="AH40" s="55" t="s">
        <v>292</v>
      </c>
      <c r="AI40" s="54"/>
      <c r="AJ40" s="54"/>
      <c r="AK40" s="48"/>
      <c r="AL40" s="48"/>
      <c r="AM40" s="52" t="s">
        <v>293</v>
      </c>
      <c r="AN40" s="55" t="s">
        <v>294</v>
      </c>
      <c r="AO40" s="54"/>
      <c r="AP40" s="54"/>
      <c r="AQ40" s="48"/>
    </row>
    <row r="41" spans="2:43" s="10" customFormat="1" ht="20.25" customHeight="1" thickBot="1">
      <c r="B41" s="13" t="s">
        <v>295</v>
      </c>
      <c r="C41" s="9" t="s">
        <v>296</v>
      </c>
      <c r="D41" s="42" t="s">
        <v>295</v>
      </c>
      <c r="E41" s="162"/>
      <c r="F41" s="162"/>
      <c r="G41" s="161"/>
      <c r="J41" s="20" t="s">
        <v>297</v>
      </c>
      <c r="K41" s="23" t="s">
        <v>298</v>
      </c>
      <c r="L41" s="37"/>
      <c r="M41" s="162"/>
      <c r="N41" s="160"/>
      <c r="O41" s="161"/>
      <c r="R41" s="96" t="s">
        <v>148</v>
      </c>
      <c r="S41" s="170" t="s">
        <v>149</v>
      </c>
      <c r="T41" s="42" t="s">
        <v>148</v>
      </c>
      <c r="U41" s="162"/>
      <c r="V41" s="160"/>
      <c r="W41" s="161"/>
      <c r="Z41" s="48"/>
      <c r="AA41" s="52" t="s">
        <v>299</v>
      </c>
      <c r="AB41" s="55" t="s">
        <v>300</v>
      </c>
      <c r="AC41" s="54"/>
      <c r="AD41" s="54"/>
      <c r="AE41" s="48"/>
      <c r="AF41" s="48"/>
      <c r="AG41" s="52" t="s">
        <v>301</v>
      </c>
      <c r="AH41" s="15" t="s">
        <v>302</v>
      </c>
      <c r="AI41" s="54"/>
      <c r="AJ41" s="54"/>
      <c r="AK41" s="48"/>
      <c r="AL41" s="48"/>
      <c r="AM41" s="52" t="s">
        <v>303</v>
      </c>
      <c r="AN41" s="55" t="s">
        <v>304</v>
      </c>
      <c r="AO41" s="54"/>
      <c r="AP41" s="54"/>
      <c r="AQ41" s="48"/>
    </row>
    <row r="42" spans="2:43" s="10" customFormat="1" ht="18" thickBot="1">
      <c r="B42" s="13" t="s">
        <v>305</v>
      </c>
      <c r="C42" s="9" t="s">
        <v>306</v>
      </c>
      <c r="D42" s="42" t="s">
        <v>305</v>
      </c>
      <c r="E42" s="162"/>
      <c r="F42" s="162"/>
      <c r="G42" s="161"/>
      <c r="M42" s="84">
        <f>SUM(M31:M41)</f>
        <v>0</v>
      </c>
      <c r="N42" s="84">
        <f>SUM(N31:N41)</f>
        <v>0</v>
      </c>
      <c r="R42" s="189" t="s">
        <v>159</v>
      </c>
      <c r="S42" s="192" t="s">
        <v>160</v>
      </c>
      <c r="T42" s="191"/>
      <c r="U42" s="162"/>
      <c r="V42" s="160"/>
      <c r="W42" s="161"/>
      <c r="Z42" s="48"/>
      <c r="AA42" s="52" t="s">
        <v>307</v>
      </c>
      <c r="AB42" s="55" t="s">
        <v>308</v>
      </c>
      <c r="AC42" s="54"/>
      <c r="AD42" s="54"/>
      <c r="AE42" s="48"/>
      <c r="AF42" s="48"/>
      <c r="AG42" s="52" t="s">
        <v>309</v>
      </c>
      <c r="AH42" s="55" t="s">
        <v>310</v>
      </c>
      <c r="AI42" s="54"/>
      <c r="AJ42" s="54"/>
      <c r="AK42" s="48"/>
      <c r="AL42" s="48"/>
      <c r="AM42" s="52" t="s">
        <v>311</v>
      </c>
      <c r="AN42" s="55" t="s">
        <v>312</v>
      </c>
      <c r="AO42" s="54"/>
      <c r="AP42" s="54"/>
      <c r="AQ42" s="48"/>
    </row>
    <row r="43" spans="2:43" s="10" customFormat="1" ht="18" thickBot="1">
      <c r="B43" s="13" t="s">
        <v>313</v>
      </c>
      <c r="C43" s="17" t="s">
        <v>314</v>
      </c>
      <c r="D43" s="42"/>
      <c r="E43" s="162"/>
      <c r="F43" s="162"/>
      <c r="G43" s="161"/>
      <c r="J43" s="117" t="s">
        <v>315</v>
      </c>
      <c r="K43" s="116"/>
      <c r="L43" s="116"/>
      <c r="M43" s="116"/>
      <c r="N43" s="116"/>
      <c r="O43" s="118"/>
      <c r="R43" s="189" t="s">
        <v>181</v>
      </c>
      <c r="S43" s="190" t="s">
        <v>182</v>
      </c>
      <c r="T43" s="191"/>
      <c r="U43" s="162"/>
      <c r="V43" s="160"/>
      <c r="W43" s="161"/>
      <c r="Z43" s="48"/>
      <c r="AA43" s="52" t="s">
        <v>316</v>
      </c>
      <c r="AB43" s="55" t="s">
        <v>317</v>
      </c>
      <c r="AC43" s="54"/>
      <c r="AD43" s="54"/>
      <c r="AE43" s="48"/>
      <c r="AF43" s="48"/>
      <c r="AG43" s="52" t="s">
        <v>318</v>
      </c>
      <c r="AH43" s="55" t="s">
        <v>319</v>
      </c>
      <c r="AI43" s="54"/>
      <c r="AJ43" s="54"/>
      <c r="AK43" s="48"/>
      <c r="AL43" s="48"/>
      <c r="AM43" s="52" t="s">
        <v>320</v>
      </c>
      <c r="AN43" s="55" t="s">
        <v>321</v>
      </c>
      <c r="AO43" s="54"/>
      <c r="AP43" s="54"/>
      <c r="AQ43" s="48"/>
    </row>
    <row r="44" spans="2:43" s="10" customFormat="1" ht="17.25" customHeight="1" thickBot="1">
      <c r="B44" s="13" t="s">
        <v>322</v>
      </c>
      <c r="C44" s="9" t="s">
        <v>323</v>
      </c>
      <c r="D44" s="42" t="s">
        <v>322</v>
      </c>
      <c r="E44" s="162"/>
      <c r="F44" s="162"/>
      <c r="G44" s="161"/>
      <c r="J44" s="108" t="s">
        <v>272</v>
      </c>
      <c r="K44" s="109"/>
      <c r="L44" s="109"/>
      <c r="M44" s="122"/>
      <c r="N44" s="122"/>
      <c r="O44" s="115"/>
      <c r="R44" s="257" t="s">
        <v>227</v>
      </c>
      <c r="S44" s="171" t="s">
        <v>228</v>
      </c>
      <c r="T44" s="37" t="s">
        <v>229</v>
      </c>
      <c r="U44" s="254"/>
      <c r="V44" s="226"/>
      <c r="W44" s="165"/>
      <c r="Z44" s="48"/>
      <c r="AA44" s="52" t="s">
        <v>324</v>
      </c>
      <c r="AB44" s="55" t="s">
        <v>325</v>
      </c>
      <c r="AC44" s="54"/>
      <c r="AD44" s="54"/>
      <c r="AE44" s="48"/>
      <c r="AF44" s="48"/>
      <c r="AG44" s="52" t="s">
        <v>326</v>
      </c>
      <c r="AH44" s="55" t="s">
        <v>327</v>
      </c>
      <c r="AI44" s="54"/>
      <c r="AJ44" s="54"/>
      <c r="AK44" s="48"/>
      <c r="AL44" s="48"/>
      <c r="AM44" s="48"/>
      <c r="AN44" s="48"/>
      <c r="AO44" s="48"/>
      <c r="AP44" s="48"/>
      <c r="AQ44" s="48"/>
    </row>
    <row r="45" spans="2:43" s="10" customFormat="1" ht="19" thickBot="1">
      <c r="B45" s="13" t="s">
        <v>328</v>
      </c>
      <c r="C45" s="17" t="s">
        <v>329</v>
      </c>
      <c r="D45" s="42" t="s">
        <v>328</v>
      </c>
      <c r="E45" s="162"/>
      <c r="F45" s="162"/>
      <c r="G45" s="161"/>
      <c r="J45" s="123" t="s">
        <v>330</v>
      </c>
      <c r="K45" s="124"/>
      <c r="L45" s="124"/>
      <c r="M45" s="391" t="s">
        <v>9</v>
      </c>
      <c r="N45" s="392"/>
      <c r="O45" s="216" t="str">
        <f>IF(M53+N53=6,"R","")</f>
        <v/>
      </c>
      <c r="R45" s="108" t="s">
        <v>331</v>
      </c>
      <c r="S45" s="109"/>
      <c r="T45" s="109"/>
      <c r="U45" s="279" t="s">
        <v>9</v>
      </c>
      <c r="V45" s="280"/>
      <c r="W45" s="216" t="str">
        <f>IF(SUM(U47:U53)+(SUM(V47:V53))=3,"R","")</f>
        <v/>
      </c>
      <c r="Z45" s="48"/>
      <c r="AA45" s="57" t="s">
        <v>332</v>
      </c>
      <c r="AB45" s="55" t="s">
        <v>333</v>
      </c>
      <c r="AC45" s="54"/>
      <c r="AD45" s="54"/>
      <c r="AE45" s="48"/>
      <c r="AF45" s="48"/>
      <c r="AG45" s="52" t="s">
        <v>334</v>
      </c>
      <c r="AH45" s="55" t="s">
        <v>335</v>
      </c>
      <c r="AI45" s="54"/>
      <c r="AJ45" s="54"/>
      <c r="AK45" s="48"/>
      <c r="AL45" s="48"/>
      <c r="AM45" s="48"/>
      <c r="AN45" s="48"/>
      <c r="AO45" s="48"/>
      <c r="AP45" s="48"/>
      <c r="AQ45" s="48"/>
    </row>
    <row r="46" spans="2:43" s="10" customFormat="1" ht="18.75" customHeight="1">
      <c r="B46" s="13" t="s">
        <v>336</v>
      </c>
      <c r="C46" s="17" t="s">
        <v>325</v>
      </c>
      <c r="D46" s="42" t="s">
        <v>337</v>
      </c>
      <c r="E46" s="162"/>
      <c r="F46" s="162"/>
      <c r="G46" s="161"/>
      <c r="J46" s="119" t="s">
        <v>15</v>
      </c>
      <c r="K46" s="120" t="s">
        <v>16</v>
      </c>
      <c r="L46" s="180" t="s">
        <v>17</v>
      </c>
      <c r="M46" s="95" t="s">
        <v>18</v>
      </c>
      <c r="N46" s="95" t="s">
        <v>19</v>
      </c>
      <c r="O46" s="121" t="s">
        <v>20</v>
      </c>
      <c r="R46" s="90" t="s">
        <v>15</v>
      </c>
      <c r="S46" s="91" t="s">
        <v>16</v>
      </c>
      <c r="T46" s="180" t="s">
        <v>17</v>
      </c>
      <c r="U46" s="28" t="s">
        <v>18</v>
      </c>
      <c r="V46" s="28" t="s">
        <v>19</v>
      </c>
      <c r="W46" s="121" t="s">
        <v>20</v>
      </c>
      <c r="Z46" s="48"/>
      <c r="AA46" s="52" t="s">
        <v>338</v>
      </c>
      <c r="AB46" s="55" t="s">
        <v>339</v>
      </c>
      <c r="AC46" s="54"/>
      <c r="AD46" s="54"/>
      <c r="AE46" s="48"/>
      <c r="AF46" s="48"/>
      <c r="AG46" s="52" t="s">
        <v>340</v>
      </c>
      <c r="AH46" s="55" t="s">
        <v>341</v>
      </c>
      <c r="AI46" s="54"/>
      <c r="AJ46" s="54"/>
      <c r="AK46" s="48"/>
      <c r="AL46" s="48"/>
      <c r="AM46" s="48"/>
      <c r="AN46" s="48"/>
      <c r="AO46" s="48"/>
      <c r="AP46" s="48"/>
      <c r="AQ46" s="48"/>
    </row>
    <row r="47" spans="2:43" s="10" customFormat="1" ht="17">
      <c r="B47" s="13" t="s">
        <v>342</v>
      </c>
      <c r="C47" s="17" t="s">
        <v>333</v>
      </c>
      <c r="D47" s="42" t="s">
        <v>343</v>
      </c>
      <c r="E47" s="162"/>
      <c r="F47" s="162"/>
      <c r="G47" s="161"/>
      <c r="J47" s="13" t="s">
        <v>344</v>
      </c>
      <c r="K47" s="17" t="s">
        <v>294</v>
      </c>
      <c r="L47" s="42" t="s">
        <v>345</v>
      </c>
      <c r="M47" s="16"/>
      <c r="N47" s="16"/>
      <c r="O47" s="14"/>
      <c r="R47" s="13" t="s">
        <v>346</v>
      </c>
      <c r="S47" s="169" t="s">
        <v>347</v>
      </c>
      <c r="T47" s="42"/>
      <c r="U47" s="162"/>
      <c r="V47" s="160"/>
      <c r="W47" s="161"/>
      <c r="Z47" s="48"/>
      <c r="AA47" s="52" t="s">
        <v>348</v>
      </c>
      <c r="AB47" s="55" t="s">
        <v>349</v>
      </c>
      <c r="AC47" s="54"/>
      <c r="AD47" s="54"/>
      <c r="AE47" s="48"/>
      <c r="AF47" s="48"/>
      <c r="AG47" s="52" t="s">
        <v>350</v>
      </c>
      <c r="AH47" s="55" t="s">
        <v>351</v>
      </c>
      <c r="AI47" s="54"/>
      <c r="AJ47" s="54"/>
      <c r="AK47" s="48"/>
      <c r="AL47" s="48"/>
      <c r="AM47" s="48"/>
      <c r="AN47" s="48"/>
      <c r="AO47" s="48"/>
      <c r="AP47" s="48"/>
      <c r="AQ47" s="48"/>
    </row>
    <row r="48" spans="2:43" s="10" customFormat="1" ht="17">
      <c r="B48" s="13" t="s">
        <v>352</v>
      </c>
      <c r="C48" s="17" t="s">
        <v>339</v>
      </c>
      <c r="D48" s="42" t="s">
        <v>352</v>
      </c>
      <c r="E48" s="162"/>
      <c r="F48" s="162"/>
      <c r="G48" s="161"/>
      <c r="J48" s="13" t="s">
        <v>353</v>
      </c>
      <c r="K48" s="17" t="s">
        <v>304</v>
      </c>
      <c r="L48" s="42" t="s">
        <v>354</v>
      </c>
      <c r="M48" s="16"/>
      <c r="N48" s="16"/>
      <c r="O48" s="14"/>
      <c r="R48" s="13" t="s">
        <v>355</v>
      </c>
      <c r="S48" s="169" t="s">
        <v>529</v>
      </c>
      <c r="T48" s="42" t="s">
        <v>356</v>
      </c>
      <c r="U48" s="162"/>
      <c r="V48" s="160"/>
      <c r="W48" s="161"/>
      <c r="Z48" s="48"/>
      <c r="AA48" s="52" t="s">
        <v>357</v>
      </c>
      <c r="AB48" s="55" t="s">
        <v>358</v>
      </c>
      <c r="AC48" s="54"/>
      <c r="AD48" s="54"/>
      <c r="AE48" s="48"/>
      <c r="AF48" s="48"/>
      <c r="AG48" s="52" t="s">
        <v>359</v>
      </c>
      <c r="AH48" s="55" t="s">
        <v>360</v>
      </c>
      <c r="AI48" s="54"/>
      <c r="AJ48" s="54"/>
      <c r="AK48" s="48"/>
      <c r="AL48" s="48"/>
      <c r="AM48" s="48"/>
      <c r="AN48" s="48"/>
      <c r="AO48" s="48"/>
      <c r="AP48" s="48"/>
      <c r="AQ48" s="48"/>
    </row>
    <row r="49" spans="2:43" s="10" customFormat="1" ht="16">
      <c r="B49" s="13" t="s">
        <v>361</v>
      </c>
      <c r="C49" s="17" t="s">
        <v>349</v>
      </c>
      <c r="D49" s="42" t="s">
        <v>361</v>
      </c>
      <c r="E49" s="162"/>
      <c r="F49" s="162"/>
      <c r="G49" s="161"/>
      <c r="J49" s="13" t="s">
        <v>362</v>
      </c>
      <c r="K49" s="17" t="s">
        <v>363</v>
      </c>
      <c r="L49" s="42" t="s">
        <v>364</v>
      </c>
      <c r="M49" s="16"/>
      <c r="N49" s="16"/>
      <c r="O49" s="14"/>
      <c r="R49" s="13" t="s">
        <v>365</v>
      </c>
      <c r="S49" s="169" t="s">
        <v>366</v>
      </c>
      <c r="T49" s="42" t="s">
        <v>367</v>
      </c>
      <c r="U49" s="162"/>
      <c r="V49" s="160"/>
      <c r="W49" s="161"/>
      <c r="Z49" s="48"/>
      <c r="AA49" s="52" t="s">
        <v>368</v>
      </c>
      <c r="AB49" s="52" t="s">
        <v>369</v>
      </c>
      <c r="AC49" s="54"/>
      <c r="AD49" s="54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</row>
    <row r="50" spans="2:43" s="10" customFormat="1" ht="16">
      <c r="B50" s="13" t="s">
        <v>370</v>
      </c>
      <c r="C50" s="17" t="s">
        <v>358</v>
      </c>
      <c r="D50" s="42" t="s">
        <v>370</v>
      </c>
      <c r="E50" s="162"/>
      <c r="F50" s="162"/>
      <c r="G50" s="161"/>
      <c r="J50" s="13" t="s">
        <v>371</v>
      </c>
      <c r="K50" s="17" t="s">
        <v>372</v>
      </c>
      <c r="L50" s="42" t="s">
        <v>373</v>
      </c>
      <c r="M50" s="16"/>
      <c r="N50" s="16"/>
      <c r="O50" s="14"/>
      <c r="R50" s="13" t="s">
        <v>374</v>
      </c>
      <c r="S50" s="169" t="s">
        <v>375</v>
      </c>
      <c r="T50" s="42"/>
      <c r="U50" s="162"/>
      <c r="V50" s="160"/>
      <c r="W50" s="161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</row>
    <row r="51" spans="2:43" s="10" customFormat="1" ht="17" thickBot="1">
      <c r="B51" s="20" t="s">
        <v>376</v>
      </c>
      <c r="C51" s="23" t="s">
        <v>377</v>
      </c>
      <c r="D51" s="37" t="s">
        <v>376</v>
      </c>
      <c r="E51" s="254"/>
      <c r="F51" s="254"/>
      <c r="G51" s="165"/>
      <c r="J51" s="13" t="s">
        <v>378</v>
      </c>
      <c r="K51" s="17" t="s">
        <v>379</v>
      </c>
      <c r="L51" s="42" t="s">
        <v>380</v>
      </c>
      <c r="M51" s="16"/>
      <c r="N51" s="16"/>
      <c r="O51" s="14"/>
      <c r="R51" s="13" t="s">
        <v>381</v>
      </c>
      <c r="S51" s="173" t="s">
        <v>382</v>
      </c>
      <c r="T51" s="42" t="s">
        <v>383</v>
      </c>
      <c r="U51" s="162"/>
      <c r="V51" s="160"/>
      <c r="W51" s="161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</row>
    <row r="52" spans="2:43" s="10" customFormat="1" ht="17" thickBot="1">
      <c r="D52" s="93"/>
      <c r="E52" s="84">
        <f>SUM(E39:E51)</f>
        <v>0</v>
      </c>
      <c r="F52" s="84">
        <f>SUM(F39:F51)</f>
        <v>0</v>
      </c>
      <c r="G52" s="11"/>
      <c r="J52" s="20" t="s">
        <v>384</v>
      </c>
      <c r="K52" s="23" t="s">
        <v>385</v>
      </c>
      <c r="L52" s="37" t="s">
        <v>386</v>
      </c>
      <c r="M52" s="22"/>
      <c r="N52" s="22"/>
      <c r="O52" s="38"/>
      <c r="R52" s="13" t="s">
        <v>387</v>
      </c>
      <c r="S52" s="169" t="s">
        <v>388</v>
      </c>
      <c r="T52" s="42" t="s">
        <v>389</v>
      </c>
      <c r="U52" s="162"/>
      <c r="V52" s="160"/>
      <c r="W52" s="161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</row>
    <row r="53" spans="2:43" s="10" customFormat="1" ht="17" thickBot="1">
      <c r="B53" s="388" t="s">
        <v>390</v>
      </c>
      <c r="C53" s="388"/>
      <c r="D53" s="388"/>
      <c r="E53" s="388"/>
      <c r="F53" s="388"/>
      <c r="G53" s="388"/>
      <c r="M53" s="84">
        <f>SUM(M47:M52)</f>
        <v>0</v>
      </c>
      <c r="N53" s="84">
        <f>SUM(N47:N51)</f>
        <v>0</v>
      </c>
      <c r="R53" s="9" t="s">
        <v>391</v>
      </c>
      <c r="S53" s="169" t="s">
        <v>392</v>
      </c>
      <c r="T53" s="37" t="s">
        <v>393</v>
      </c>
      <c r="U53" s="162"/>
      <c r="V53" s="160"/>
      <c r="W53" s="161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</row>
    <row r="54" spans="2:43" s="10" customFormat="1" ht="15" customHeight="1" thickBot="1">
      <c r="B54" s="387" t="s">
        <v>394</v>
      </c>
      <c r="C54" s="387"/>
      <c r="D54" s="387"/>
      <c r="E54" s="387"/>
      <c r="F54" s="387"/>
      <c r="G54" s="3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258">
        <f>SUM(V35:V44)</f>
        <v>0</v>
      </c>
      <c r="S54" s="259">
        <f>SUM(U35:U44)</f>
        <v>0</v>
      </c>
      <c r="T54" s="259"/>
      <c r="U54" s="260">
        <f>SUM(U47:U53)</f>
        <v>0</v>
      </c>
      <c r="V54" s="260">
        <f>SUM(V47:V53)</f>
        <v>0</v>
      </c>
      <c r="W54" s="165"/>
      <c r="Z54" s="1"/>
      <c r="AA54" s="58" t="s">
        <v>395</v>
      </c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1"/>
    </row>
    <row r="55" spans="2:43" s="10" customFormat="1" ht="15.75" customHeight="1">
      <c r="C55" s="87" t="s">
        <v>395</v>
      </c>
      <c r="D55" s="87"/>
      <c r="E55" s="87"/>
      <c r="F55" s="87"/>
      <c r="G55" s="87"/>
      <c r="H55" s="87"/>
      <c r="I55" s="87"/>
      <c r="J55" s="24"/>
      <c r="K55" s="24"/>
      <c r="L55" s="24"/>
      <c r="M55" s="24"/>
      <c r="N55" s="24"/>
      <c r="O55" s="24"/>
      <c r="P55" s="87"/>
      <c r="Q55" s="87"/>
      <c r="X55" s="87"/>
      <c r="Z55" s="1"/>
      <c r="AA55" s="45" t="s">
        <v>396</v>
      </c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1"/>
    </row>
    <row r="56" spans="2:43" s="10" customFormat="1" ht="19.5" customHeight="1"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149"/>
      <c r="S56" s="149"/>
      <c r="T56" s="149"/>
      <c r="U56" s="149"/>
      <c r="V56" s="149"/>
      <c r="W56" s="149"/>
      <c r="X56" s="24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</row>
    <row r="57" spans="2:43" s="10" customFormat="1" ht="15" customHeight="1">
      <c r="H57" s="29"/>
      <c r="I57" s="29"/>
      <c r="J57" s="149"/>
      <c r="K57" s="149"/>
      <c r="L57" s="149"/>
      <c r="M57" s="149"/>
      <c r="N57" s="149"/>
      <c r="O57" s="149"/>
      <c r="P57" s="29"/>
      <c r="Q57" s="29"/>
      <c r="R57" s="149"/>
      <c r="S57" s="149"/>
      <c r="T57" s="149"/>
      <c r="U57" s="149"/>
      <c r="V57" s="149"/>
      <c r="W57" s="149"/>
      <c r="Z57" s="1"/>
      <c r="AA57" s="1"/>
      <c r="AB57" s="1"/>
      <c r="AC57" s="1"/>
      <c r="AD57" s="1"/>
      <c r="AE57" s="1"/>
      <c r="AF57" s="1"/>
      <c r="AG57" s="44" t="s">
        <v>397</v>
      </c>
      <c r="AH57" s="44"/>
      <c r="AI57" s="44"/>
      <c r="AJ57" s="44"/>
      <c r="AK57" s="44"/>
      <c r="AL57" s="44"/>
      <c r="AM57" s="1"/>
      <c r="AN57" s="1"/>
      <c r="AO57" s="1"/>
      <c r="AP57" s="1"/>
      <c r="AQ57" s="1"/>
    </row>
    <row r="58" spans="2:43" s="10" customFormat="1" ht="13.5" customHeight="1">
      <c r="C58" s="149"/>
      <c r="D58" s="149"/>
      <c r="E58" s="149"/>
      <c r="F58" s="149"/>
      <c r="G58" s="149"/>
      <c r="H58" s="149"/>
      <c r="I58" s="149"/>
      <c r="J58" s="149"/>
      <c r="K58" s="149"/>
      <c r="L58" s="149"/>
      <c r="M58" s="149"/>
      <c r="N58" s="149"/>
      <c r="O58" s="149"/>
      <c r="P58" s="149"/>
      <c r="Q58" s="149"/>
      <c r="R58" s="29"/>
      <c r="S58" s="29"/>
      <c r="T58" s="29"/>
      <c r="U58" s="29"/>
      <c r="V58" s="29"/>
      <c r="W58" s="29"/>
      <c r="X58" s="149"/>
      <c r="Z58" s="30"/>
      <c r="AA58" s="30"/>
      <c r="AB58" s="30"/>
      <c r="AC58" s="30"/>
      <c r="AD58" s="30"/>
      <c r="AE58" s="30"/>
      <c r="AF58" s="30"/>
      <c r="AG58" s="298" t="s">
        <v>398</v>
      </c>
      <c r="AH58" s="298"/>
      <c r="AI58" s="298"/>
      <c r="AJ58" s="298"/>
      <c r="AK58" s="298"/>
      <c r="AL58" s="298"/>
      <c r="AM58" s="1"/>
      <c r="AN58" s="1"/>
      <c r="AO58" s="1"/>
      <c r="AP58" s="1"/>
      <c r="AQ58" s="1"/>
    </row>
    <row r="59" spans="2:43" s="10" customFormat="1" ht="16.5" customHeight="1" thickBot="1">
      <c r="B59" s="149"/>
      <c r="C59" s="149"/>
      <c r="D59" s="149"/>
      <c r="E59" s="149"/>
      <c r="F59" s="149"/>
      <c r="G59" s="149"/>
      <c r="H59" s="149"/>
      <c r="I59" s="149"/>
      <c r="J59" s="29"/>
      <c r="K59" s="29" t="s">
        <v>54</v>
      </c>
      <c r="L59" s="29"/>
      <c r="M59" s="29"/>
      <c r="N59" s="29"/>
      <c r="O59" s="29"/>
      <c r="P59" s="149"/>
      <c r="Q59" s="149"/>
      <c r="R59" s="29"/>
      <c r="S59" s="29"/>
      <c r="T59" s="29"/>
      <c r="U59" s="29"/>
      <c r="V59" s="29"/>
      <c r="W59" s="29"/>
      <c r="X59" s="149"/>
      <c r="Z59" s="30"/>
      <c r="AA59" s="44"/>
      <c r="AB59" s="44"/>
      <c r="AC59" s="44"/>
      <c r="AD59" s="44"/>
      <c r="AE59" s="1"/>
      <c r="AF59" s="1"/>
      <c r="AG59" s="30" t="s">
        <v>399</v>
      </c>
      <c r="AH59" s="30"/>
      <c r="AI59" s="46"/>
      <c r="AJ59" s="46"/>
      <c r="AK59" s="1"/>
      <c r="AL59" s="1"/>
      <c r="AM59" s="59"/>
      <c r="AN59" s="1"/>
      <c r="AO59" s="1"/>
      <c r="AP59" s="1"/>
      <c r="AQ59" s="1"/>
    </row>
    <row r="60" spans="2:43" s="10" customFormat="1" ht="16.5" customHeight="1" thickTop="1">
      <c r="B60" s="368" t="s">
        <v>400</v>
      </c>
      <c r="C60" s="369"/>
      <c r="D60" s="369"/>
      <c r="E60" s="369"/>
      <c r="F60" s="369"/>
      <c r="G60" s="369"/>
      <c r="H60" s="98"/>
      <c r="I60" s="99"/>
      <c r="J60" s="304" t="s">
        <v>258</v>
      </c>
      <c r="K60" s="305"/>
      <c r="L60" s="305"/>
      <c r="M60" s="305"/>
      <c r="N60" s="306"/>
      <c r="O60" s="306"/>
      <c r="P60" s="306"/>
      <c r="R60" s="29"/>
      <c r="S60" s="29"/>
      <c r="T60" s="29"/>
      <c r="U60" s="29"/>
      <c r="V60" s="29"/>
      <c r="W60" s="29"/>
      <c r="Z60" s="30"/>
      <c r="AA60" s="44"/>
      <c r="AB60" s="44"/>
      <c r="AC60" s="44"/>
      <c r="AD60" s="44"/>
      <c r="AE60" s="1"/>
      <c r="AF60" s="1"/>
      <c r="AG60" s="30"/>
      <c r="AH60" s="30"/>
      <c r="AI60" s="46"/>
      <c r="AJ60" s="46"/>
      <c r="AK60" s="1"/>
      <c r="AL60" s="1"/>
      <c r="AM60" s="59"/>
      <c r="AN60" s="1"/>
      <c r="AO60" s="1"/>
      <c r="AP60" s="1"/>
      <c r="AQ60" s="1"/>
    </row>
    <row r="61" spans="2:43" s="10" customFormat="1" ht="16.5" customHeight="1">
      <c r="B61" s="100" t="s">
        <v>401</v>
      </c>
      <c r="C61" s="25"/>
      <c r="D61" s="25"/>
      <c r="E61" s="25"/>
      <c r="F61" s="25"/>
      <c r="G61" s="25"/>
      <c r="I61" s="101"/>
      <c r="J61" s="304"/>
      <c r="K61" s="305"/>
      <c r="L61" s="305"/>
      <c r="M61" s="305"/>
      <c r="N61" s="306"/>
      <c r="O61" s="306"/>
      <c r="P61" s="306"/>
      <c r="R61" s="29"/>
      <c r="S61" s="29"/>
      <c r="T61" s="29"/>
      <c r="U61" s="29"/>
      <c r="V61" s="29"/>
      <c r="W61" s="29"/>
      <c r="Z61" s="30"/>
      <c r="AA61" s="44"/>
      <c r="AB61" s="44"/>
      <c r="AC61" s="44"/>
      <c r="AD61" s="44"/>
      <c r="AE61" s="1"/>
      <c r="AF61" s="1"/>
      <c r="AG61" s="30"/>
      <c r="AH61" s="30"/>
      <c r="AI61" s="46"/>
      <c r="AJ61" s="46"/>
      <c r="AK61" s="1"/>
      <c r="AL61" s="1"/>
      <c r="AM61" s="59"/>
      <c r="AN61" s="1"/>
      <c r="AO61" s="1"/>
      <c r="AP61" s="1"/>
      <c r="AQ61" s="1"/>
    </row>
    <row r="62" spans="2:43" s="10" customFormat="1" ht="16.5" customHeight="1">
      <c r="B62" s="100" t="s">
        <v>402</v>
      </c>
      <c r="C62" s="25"/>
      <c r="D62" s="25"/>
      <c r="E62" s="25"/>
      <c r="F62" s="25"/>
      <c r="G62" s="25"/>
      <c r="I62" s="101"/>
      <c r="J62" s="29"/>
      <c r="K62" s="29" t="s">
        <v>54</v>
      </c>
      <c r="L62" s="29"/>
      <c r="M62" s="29"/>
      <c r="N62" s="29"/>
      <c r="O62" s="29"/>
      <c r="R62" s="29"/>
      <c r="S62" s="29"/>
      <c r="T62" s="29"/>
      <c r="Z62" s="30"/>
      <c r="AA62" s="44"/>
      <c r="AB62" s="44"/>
      <c r="AC62" s="44"/>
      <c r="AD62" s="44"/>
      <c r="AE62" s="1"/>
      <c r="AF62" s="1"/>
      <c r="AG62" s="30"/>
      <c r="AH62" s="30"/>
      <c r="AI62" s="46"/>
      <c r="AJ62" s="46"/>
      <c r="AK62" s="1"/>
      <c r="AL62" s="1"/>
      <c r="AM62" s="59"/>
      <c r="AN62" s="1"/>
      <c r="AO62" s="1"/>
      <c r="AP62" s="1"/>
      <c r="AQ62" s="1"/>
    </row>
    <row r="63" spans="2:43" s="10" customFormat="1" ht="16.5" customHeight="1" thickBot="1">
      <c r="B63" s="131" t="s">
        <v>403</v>
      </c>
      <c r="C63" s="102"/>
      <c r="D63" s="102"/>
      <c r="E63" s="102"/>
      <c r="F63" s="102"/>
      <c r="G63" s="102"/>
      <c r="H63" s="103"/>
      <c r="I63" s="104"/>
      <c r="J63" s="157"/>
      <c r="K63" s="29" t="s">
        <v>54</v>
      </c>
      <c r="L63" s="29"/>
      <c r="M63" s="29"/>
      <c r="N63" s="29"/>
      <c r="O63" s="29"/>
      <c r="R63" s="29"/>
      <c r="S63" s="29"/>
      <c r="T63" s="29"/>
      <c r="Z63" s="30"/>
      <c r="AA63" s="44"/>
      <c r="AB63" s="44"/>
      <c r="AC63" s="44"/>
      <c r="AD63" s="44"/>
      <c r="AE63" s="1"/>
      <c r="AF63" s="1"/>
      <c r="AG63" s="30"/>
      <c r="AH63" s="30"/>
      <c r="AI63" s="46"/>
      <c r="AJ63" s="46"/>
      <c r="AK63" s="1"/>
      <c r="AL63" s="1"/>
      <c r="AM63" s="59"/>
      <c r="AN63" s="1"/>
      <c r="AO63" s="1"/>
      <c r="AP63" s="1"/>
      <c r="AQ63" s="1"/>
    </row>
    <row r="64" spans="2:43" s="10" customFormat="1" ht="20" thickTop="1" thickBot="1">
      <c r="B64" s="154" t="s">
        <v>404</v>
      </c>
      <c r="C64" s="155"/>
      <c r="D64" s="155"/>
      <c r="E64" s="155"/>
      <c r="F64" s="155"/>
      <c r="G64" s="155"/>
      <c r="H64" s="156"/>
      <c r="I64" s="156"/>
      <c r="J64" s="157"/>
      <c r="K64" s="29"/>
      <c r="L64" s="29"/>
      <c r="M64" s="29"/>
      <c r="N64" s="29"/>
      <c r="O64" s="29"/>
      <c r="R64" s="299" t="s">
        <v>405</v>
      </c>
      <c r="S64" s="300"/>
      <c r="T64" s="300"/>
      <c r="U64" s="300"/>
      <c r="V64" s="300"/>
      <c r="W64" s="301"/>
      <c r="Y64"/>
      <c r="Z64" s="60"/>
      <c r="AA64" s="61"/>
      <c r="AB64" s="61"/>
      <c r="AC64" s="61"/>
      <c r="AD64" s="61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</row>
    <row r="65" spans="1:69" s="10" customFormat="1" ht="20" thickBot="1">
      <c r="B65" s="154" t="s">
        <v>406</v>
      </c>
      <c r="C65" s="155"/>
      <c r="D65" s="155"/>
      <c r="E65" s="155"/>
      <c r="F65" s="155"/>
      <c r="G65" s="155"/>
      <c r="H65" s="156"/>
      <c r="I65" s="156"/>
      <c r="J65" s="359" t="s">
        <v>407</v>
      </c>
      <c r="K65" s="360"/>
      <c r="L65" s="360"/>
      <c r="M65" s="360"/>
      <c r="N65" s="360"/>
      <c r="O65" s="110"/>
      <c r="R65" s="126" t="s">
        <v>408</v>
      </c>
      <c r="S65" s="127">
        <f>C3</f>
        <v>0</v>
      </c>
      <c r="T65" s="266"/>
      <c r="U65" s="267"/>
      <c r="V65" s="267">
        <v>18</v>
      </c>
      <c r="W65" s="128" t="s">
        <v>409</v>
      </c>
      <c r="Y65"/>
      <c r="Z65" s="60"/>
      <c r="AA65" s="61"/>
      <c r="AB65" s="61"/>
      <c r="AC65" s="61"/>
      <c r="AD65" s="61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</row>
    <row r="66" spans="1:69" s="10" customFormat="1" ht="15.75" customHeight="1" thickBot="1">
      <c r="A66" s="24"/>
      <c r="B66" s="379" t="s">
        <v>410</v>
      </c>
      <c r="C66" s="380"/>
      <c r="D66" s="380"/>
      <c r="E66" s="380"/>
      <c r="F66" s="380"/>
      <c r="G66" s="248"/>
      <c r="J66" s="376" t="s">
        <v>411</v>
      </c>
      <c r="K66" s="377"/>
      <c r="L66" s="377"/>
      <c r="M66" s="377"/>
      <c r="N66" s="377"/>
      <c r="O66" s="378"/>
      <c r="R66" s="129"/>
      <c r="S66" s="268" t="s">
        <v>412</v>
      </c>
      <c r="T66" s="267"/>
      <c r="U66" s="267"/>
      <c r="V66" s="267"/>
      <c r="W66" s="128"/>
      <c r="Y66"/>
      <c r="Z66" s="60"/>
      <c r="AA66" s="296"/>
      <c r="AB66" s="296"/>
      <c r="AC66" s="296"/>
      <c r="AD66" s="296"/>
      <c r="AE66" s="48"/>
      <c r="AF66" s="48"/>
      <c r="AG66" s="296"/>
      <c r="AH66" s="296"/>
      <c r="AI66" s="296"/>
      <c r="AJ66" s="296"/>
      <c r="AK66" s="60"/>
      <c r="AL66" s="62"/>
      <c r="AM66" s="63"/>
      <c r="AN66" s="64"/>
      <c r="AO66" s="65"/>
      <c r="AP66" s="66"/>
      <c r="AQ66" s="60"/>
    </row>
    <row r="67" spans="1:69" s="10" customFormat="1" ht="15.75" customHeight="1" thickBot="1">
      <c r="A67" s="24"/>
      <c r="B67" s="362" t="s">
        <v>411</v>
      </c>
      <c r="C67" s="363"/>
      <c r="D67" s="363"/>
      <c r="E67" s="363"/>
      <c r="F67" s="363"/>
      <c r="G67" s="364"/>
      <c r="J67" s="39"/>
      <c r="K67" s="40"/>
      <c r="L67" s="40"/>
      <c r="M67" s="294" t="s">
        <v>9</v>
      </c>
      <c r="N67" s="295"/>
      <c r="O67" s="216" t="str">
        <f>IF(M78+N78=9,"R","")</f>
        <v/>
      </c>
      <c r="R67" s="36"/>
      <c r="S67" s="24"/>
      <c r="T67" s="24"/>
      <c r="U67" s="294" t="s">
        <v>9</v>
      </c>
      <c r="V67" s="295"/>
      <c r="W67" s="216" t="str">
        <f>IF(U80+V80=18,"R","")</f>
        <v/>
      </c>
      <c r="Y67"/>
      <c r="Z67" s="67"/>
      <c r="AA67" s="297"/>
      <c r="AB67" s="297"/>
      <c r="AC67" s="50"/>
      <c r="AD67" s="50"/>
      <c r="AE67" s="48"/>
      <c r="AF67" s="48"/>
      <c r="AG67" s="50"/>
      <c r="AH67" s="50"/>
      <c r="AI67" s="50"/>
      <c r="AJ67" s="50"/>
      <c r="AK67" s="60"/>
      <c r="AL67" s="62"/>
      <c r="AM67" s="293"/>
      <c r="AN67" s="293"/>
      <c r="AO67" s="66"/>
      <c r="AP67" s="68"/>
      <c r="AQ67" s="60"/>
    </row>
    <row r="68" spans="1:69" s="10" customFormat="1" ht="15" customHeight="1" thickBot="1">
      <c r="B68" s="393" t="s">
        <v>413</v>
      </c>
      <c r="C68" s="394"/>
      <c r="D68" s="137"/>
      <c r="E68" s="295" t="s">
        <v>9</v>
      </c>
      <c r="F68" s="395"/>
      <c r="G68" s="225" t="str">
        <f>IF(E74+F74=12,"R","")</f>
        <v/>
      </c>
      <c r="J68" s="139" t="s">
        <v>15</v>
      </c>
      <c r="K68" s="130" t="s">
        <v>16</v>
      </c>
      <c r="L68" s="182" t="s">
        <v>17</v>
      </c>
      <c r="M68" s="140" t="s">
        <v>18</v>
      </c>
      <c r="N68" s="140" t="s">
        <v>19</v>
      </c>
      <c r="O68" s="217" t="s">
        <v>20</v>
      </c>
      <c r="R68" s="13" t="s">
        <v>15</v>
      </c>
      <c r="S68" s="9" t="s">
        <v>16</v>
      </c>
      <c r="T68" s="182" t="s">
        <v>17</v>
      </c>
      <c r="U68" s="28" t="s">
        <v>18</v>
      </c>
      <c r="V68" s="28" t="s">
        <v>19</v>
      </c>
      <c r="W68" s="218" t="s">
        <v>20</v>
      </c>
      <c r="Y68"/>
      <c r="Z68" s="60"/>
      <c r="AA68" s="52"/>
      <c r="AB68" s="52"/>
      <c r="AC68" s="53"/>
      <c r="AD68" s="54"/>
      <c r="AE68" s="48"/>
      <c r="AF68" s="48"/>
      <c r="AM68" s="69"/>
      <c r="AN68" s="52"/>
      <c r="AO68" s="53"/>
      <c r="AP68" s="54"/>
      <c r="AQ68" s="60"/>
    </row>
    <row r="69" spans="1:69" s="10" customFormat="1" ht="20.25" customHeight="1" thickTop="1" thickBot="1">
      <c r="B69" s="119" t="s">
        <v>15</v>
      </c>
      <c r="C69" s="120" t="s">
        <v>16</v>
      </c>
      <c r="D69" s="181" t="s">
        <v>17</v>
      </c>
      <c r="E69" s="28" t="s">
        <v>18</v>
      </c>
      <c r="F69" s="28" t="s">
        <v>19</v>
      </c>
      <c r="G69" s="92" t="s">
        <v>20</v>
      </c>
      <c r="J69" s="221" t="s">
        <v>80</v>
      </c>
      <c r="K69" s="159" t="s">
        <v>414</v>
      </c>
      <c r="L69" s="179" t="s">
        <v>80</v>
      </c>
      <c r="M69" s="166"/>
      <c r="N69" s="167"/>
      <c r="O69" s="222"/>
      <c r="R69" s="13"/>
      <c r="S69" s="9"/>
      <c r="T69" s="88"/>
      <c r="U69" s="162"/>
      <c r="V69" s="162"/>
      <c r="W69" s="161"/>
      <c r="Y69"/>
      <c r="Z69" s="60"/>
      <c r="AA69" s="52"/>
      <c r="AB69" s="55"/>
      <c r="AC69" s="54"/>
      <c r="AD69" s="54"/>
      <c r="AE69" s="48"/>
      <c r="AF69" s="48"/>
      <c r="AG69" s="10" t="s">
        <v>415</v>
      </c>
      <c r="AM69" s="69"/>
      <c r="AN69" s="52"/>
      <c r="AO69" s="53"/>
      <c r="AP69" s="54"/>
      <c r="AQ69" s="60"/>
      <c r="BQ69"/>
    </row>
    <row r="70" spans="1:69" s="10" customFormat="1" ht="17.25" customHeight="1" thickTop="1">
      <c r="B70" s="269" t="s">
        <v>416</v>
      </c>
      <c r="C70" s="201" t="s">
        <v>417</v>
      </c>
      <c r="D70" s="185" t="s">
        <v>418</v>
      </c>
      <c r="E70" s="193"/>
      <c r="F70" s="193"/>
      <c r="G70" s="186"/>
      <c r="J70" s="223" t="s">
        <v>419</v>
      </c>
      <c r="K70" s="211" t="s">
        <v>83</v>
      </c>
      <c r="L70" s="373" t="s">
        <v>420</v>
      </c>
      <c r="M70" s="384"/>
      <c r="N70" s="381"/>
      <c r="O70" s="370"/>
      <c r="R70" s="35"/>
      <c r="S70" s="17"/>
      <c r="T70" s="97"/>
      <c r="U70" s="162"/>
      <c r="V70" s="162"/>
      <c r="W70" s="161"/>
      <c r="Y70"/>
      <c r="Z70" s="60"/>
      <c r="AA70" s="52"/>
      <c r="AB70" s="55"/>
      <c r="AC70" s="54"/>
      <c r="AD70" s="54"/>
      <c r="AE70" s="48"/>
      <c r="AF70" s="48"/>
      <c r="AG70" s="10" t="s">
        <v>421</v>
      </c>
      <c r="AH70" s="25"/>
      <c r="AI70" s="25"/>
      <c r="AJ70" s="25"/>
      <c r="AK70" s="25"/>
      <c r="AL70" s="25"/>
      <c r="AM70" s="25"/>
      <c r="AN70" s="55"/>
      <c r="AO70" s="54"/>
      <c r="AP70" s="54"/>
      <c r="AQ70" s="60"/>
      <c r="BQ70"/>
    </row>
    <row r="71" spans="1:69" s="10" customFormat="1" ht="15" customHeight="1">
      <c r="B71" s="270" t="s">
        <v>422</v>
      </c>
      <c r="C71" s="261" t="s">
        <v>423</v>
      </c>
      <c r="D71" s="262"/>
      <c r="E71" s="263"/>
      <c r="F71" s="263"/>
      <c r="G71" s="264"/>
      <c r="J71" s="224" t="s">
        <v>424</v>
      </c>
      <c r="K71" s="212" t="s">
        <v>425</v>
      </c>
      <c r="L71" s="374"/>
      <c r="M71" s="385"/>
      <c r="N71" s="382"/>
      <c r="O71" s="371"/>
      <c r="R71" s="13"/>
      <c r="S71" s="9"/>
      <c r="T71" s="88"/>
      <c r="U71" s="162"/>
      <c r="V71" s="162"/>
      <c r="W71" s="161"/>
      <c r="Y71"/>
      <c r="Z71" s="60"/>
      <c r="AA71" s="52"/>
      <c r="AB71" s="55"/>
      <c r="AC71" s="54"/>
      <c r="AD71" s="54"/>
      <c r="AE71" s="48"/>
      <c r="AF71" s="48"/>
      <c r="AG71" s="25" t="s">
        <v>426</v>
      </c>
      <c r="AH71" s="25"/>
      <c r="AI71" s="25"/>
      <c r="AJ71" s="25"/>
      <c r="AK71" s="25"/>
      <c r="AN71" s="55"/>
      <c r="AO71" s="54"/>
      <c r="AP71" s="54"/>
      <c r="AQ71" s="60"/>
      <c r="BQ71"/>
    </row>
    <row r="72" spans="1:69" s="10" customFormat="1" ht="18" customHeight="1">
      <c r="B72" s="271" t="s">
        <v>427</v>
      </c>
      <c r="C72" s="202" t="s">
        <v>428</v>
      </c>
      <c r="D72" s="89"/>
      <c r="E72" s="162"/>
      <c r="F72" s="162"/>
      <c r="G72" s="265"/>
      <c r="J72" s="224" t="s">
        <v>429</v>
      </c>
      <c r="K72" s="212" t="s">
        <v>430</v>
      </c>
      <c r="L72" s="374"/>
      <c r="M72" s="385"/>
      <c r="N72" s="382"/>
      <c r="O72" s="371"/>
      <c r="R72" s="13"/>
      <c r="S72" s="9"/>
      <c r="T72" s="88"/>
      <c r="U72" s="162"/>
      <c r="V72" s="162"/>
      <c r="W72" s="161"/>
      <c r="Y72"/>
      <c r="Z72" s="60"/>
      <c r="AA72" s="52"/>
      <c r="AB72" s="55"/>
      <c r="AC72" s="54"/>
      <c r="AD72" s="54"/>
      <c r="AE72" s="48"/>
      <c r="AF72" s="48"/>
      <c r="AG72" s="25" t="s">
        <v>431</v>
      </c>
      <c r="AH72" s="55"/>
      <c r="AI72" s="54"/>
      <c r="AJ72" s="54"/>
      <c r="AK72" s="60"/>
      <c r="AL72" s="70"/>
      <c r="AM72" s="52"/>
      <c r="AN72" s="55"/>
      <c r="AO72" s="54"/>
      <c r="AP72" s="54"/>
      <c r="AQ72" s="60"/>
      <c r="BQ72"/>
    </row>
    <row r="73" spans="1:69" s="10" customFormat="1" ht="18" customHeight="1" thickBot="1">
      <c r="B73" s="275" t="s">
        <v>432</v>
      </c>
      <c r="C73" s="276" t="s">
        <v>527</v>
      </c>
      <c r="D73" s="272"/>
      <c r="E73" s="273"/>
      <c r="F73" s="273"/>
      <c r="G73" s="274"/>
      <c r="J73" s="224" t="s">
        <v>433</v>
      </c>
      <c r="K73" s="212" t="s">
        <v>434</v>
      </c>
      <c r="L73" s="374"/>
      <c r="M73" s="385"/>
      <c r="N73" s="382"/>
      <c r="O73" s="371"/>
      <c r="R73" s="13"/>
      <c r="S73" s="9"/>
      <c r="T73" s="88"/>
      <c r="U73" s="162"/>
      <c r="V73" s="162"/>
      <c r="W73" s="161"/>
      <c r="Y73"/>
      <c r="Z73" s="60"/>
      <c r="AA73" s="52"/>
      <c r="AB73" s="52"/>
      <c r="AC73" s="54"/>
      <c r="AD73" s="54"/>
      <c r="AE73" s="48"/>
      <c r="AF73" s="48"/>
      <c r="AG73" s="52"/>
      <c r="AH73" s="55"/>
      <c r="AI73" s="54"/>
      <c r="AJ73" s="54"/>
      <c r="AK73" s="60"/>
      <c r="AL73" s="70"/>
      <c r="AM73" s="52"/>
      <c r="AN73" s="52"/>
      <c r="AO73" s="52"/>
      <c r="AP73" s="54"/>
      <c r="AQ73" s="60"/>
    </row>
    <row r="74" spans="1:69" s="10" customFormat="1" ht="17" thickBot="1">
      <c r="E74" s="187">
        <f>SUM(E70:E73)</f>
        <v>0</v>
      </c>
      <c r="F74" s="187">
        <f>SUM(F70:F73)</f>
        <v>0</v>
      </c>
      <c r="J74" s="224" t="s">
        <v>435</v>
      </c>
      <c r="K74" s="213" t="s">
        <v>436</v>
      </c>
      <c r="L74" s="375"/>
      <c r="M74" s="386"/>
      <c r="N74" s="383"/>
      <c r="O74" s="372"/>
      <c r="R74" s="13"/>
      <c r="S74" s="9"/>
      <c r="T74" s="88"/>
      <c r="U74" s="162"/>
      <c r="V74" s="162"/>
      <c r="W74" s="161"/>
      <c r="Y74"/>
      <c r="Z74" s="67"/>
      <c r="AA74" s="52"/>
      <c r="AB74" s="52"/>
      <c r="AC74" s="54"/>
      <c r="AD74" s="52"/>
      <c r="AE74" s="48"/>
      <c r="AF74" s="48"/>
      <c r="AG74" s="60"/>
      <c r="AH74" s="60"/>
      <c r="AI74" s="60"/>
      <c r="AJ74" s="60"/>
      <c r="AK74" s="60"/>
      <c r="AL74" s="70"/>
      <c r="AM74" s="52"/>
      <c r="AN74" s="52"/>
      <c r="AO74" s="52"/>
      <c r="AP74" s="54"/>
      <c r="AQ74" s="60"/>
    </row>
    <row r="75" spans="1:69" s="10" customFormat="1" ht="19" customHeight="1" thickTop="1" thickBot="1">
      <c r="A75" s="24"/>
      <c r="B75" s="330" t="s">
        <v>437</v>
      </c>
      <c r="C75" s="331"/>
      <c r="D75" s="227"/>
      <c r="E75" s="227"/>
      <c r="F75" s="227"/>
      <c r="G75" s="228" t="str">
        <f>IF(D126=24,"R","")</f>
        <v/>
      </c>
      <c r="J75" s="338" t="s">
        <v>438</v>
      </c>
      <c r="K75" s="341" t="s">
        <v>439</v>
      </c>
      <c r="L75" s="344" t="s">
        <v>440</v>
      </c>
      <c r="M75" s="281"/>
      <c r="N75" s="281"/>
      <c r="O75" s="284"/>
      <c r="R75" s="13"/>
      <c r="S75" s="9"/>
      <c r="T75" s="88"/>
      <c r="U75" s="162"/>
      <c r="V75" s="162"/>
      <c r="W75" s="161"/>
      <c r="Y75"/>
      <c r="Z75" s="60"/>
      <c r="AA75" s="329"/>
      <c r="AB75" s="329"/>
      <c r="AC75" s="329"/>
      <c r="AD75" s="71"/>
      <c r="AE75" s="48"/>
      <c r="AF75" s="48"/>
      <c r="AG75" s="303"/>
      <c r="AH75" s="303"/>
      <c r="AI75" s="303"/>
      <c r="AJ75" s="303"/>
      <c r="AK75" s="60"/>
      <c r="AL75" s="70"/>
      <c r="AM75" s="52"/>
      <c r="AN75" s="52"/>
      <c r="AO75" s="52"/>
      <c r="AP75" s="54"/>
      <c r="AQ75" s="60"/>
    </row>
    <row r="76" spans="1:69" s="10" customFormat="1" ht="17.25" customHeight="1">
      <c r="B76" s="229" t="s">
        <v>441</v>
      </c>
      <c r="C76" s="230"/>
      <c r="D76" s="231"/>
      <c r="E76" s="231"/>
      <c r="F76" s="231"/>
      <c r="G76" s="225" t="str">
        <f>IF(E82+F82&gt;=3,"R","")</f>
        <v/>
      </c>
      <c r="J76" s="339"/>
      <c r="K76" s="342"/>
      <c r="L76" s="345"/>
      <c r="M76" s="282"/>
      <c r="N76" s="282"/>
      <c r="O76" s="285"/>
      <c r="R76" s="13"/>
      <c r="S76" s="9"/>
      <c r="T76" s="88"/>
      <c r="U76" s="162"/>
      <c r="V76" s="162"/>
      <c r="W76" s="161"/>
      <c r="Y76"/>
      <c r="Z76" s="60"/>
      <c r="AA76" s="52"/>
      <c r="AB76" s="52"/>
      <c r="AC76" s="52"/>
      <c r="AD76" s="52"/>
      <c r="AE76" s="48"/>
      <c r="AF76" s="48"/>
      <c r="AG76" s="52"/>
      <c r="AH76" s="52"/>
      <c r="AI76" s="53"/>
      <c r="AJ76" s="54"/>
      <c r="AK76" s="60"/>
      <c r="AL76" s="70"/>
      <c r="AM76" s="52"/>
      <c r="AN76" s="52"/>
      <c r="AO76" s="52"/>
      <c r="AP76" s="54"/>
      <c r="AQ76" s="60"/>
    </row>
    <row r="77" spans="1:69" s="10" customFormat="1" ht="15" customHeight="1" thickBot="1">
      <c r="B77" s="232" t="s">
        <v>442</v>
      </c>
      <c r="C77" s="203" t="s">
        <v>443</v>
      </c>
      <c r="D77" s="194"/>
      <c r="E77" s="195"/>
      <c r="F77" s="195"/>
      <c r="G77" s="196"/>
      <c r="J77" s="340"/>
      <c r="K77" s="343"/>
      <c r="L77" s="346"/>
      <c r="M77" s="283"/>
      <c r="N77" s="283"/>
      <c r="O77" s="286"/>
      <c r="R77" s="13"/>
      <c r="S77" s="9"/>
      <c r="T77" s="88"/>
      <c r="U77" s="162"/>
      <c r="V77" s="162"/>
      <c r="W77" s="161"/>
      <c r="Y77"/>
      <c r="Z77" s="60"/>
      <c r="AA77" s="52"/>
      <c r="AB77" s="52"/>
      <c r="AC77" s="52"/>
      <c r="AD77" s="52"/>
      <c r="AE77" s="48"/>
      <c r="AF77" s="48"/>
      <c r="AG77" s="52"/>
      <c r="AH77" s="55"/>
      <c r="AI77" s="54"/>
      <c r="AJ77" s="54"/>
      <c r="AK77" s="60"/>
      <c r="AL77" s="70"/>
      <c r="AM77" s="52"/>
      <c r="AN77" s="52"/>
      <c r="AO77" s="52"/>
      <c r="AP77" s="54"/>
      <c r="AQ77" s="60"/>
    </row>
    <row r="78" spans="1:69" s="10" customFormat="1" ht="15" customHeight="1">
      <c r="B78" s="232" t="s">
        <v>444</v>
      </c>
      <c r="C78" s="203" t="s">
        <v>445</v>
      </c>
      <c r="D78" s="194"/>
      <c r="E78" s="195"/>
      <c r="F78" s="195"/>
      <c r="G78" s="196"/>
      <c r="I78" s="69"/>
      <c r="J78" s="188"/>
      <c r="K78" s="188"/>
      <c r="M78" s="84">
        <f>SUM(M69:M77)</f>
        <v>0</v>
      </c>
      <c r="N78" s="84">
        <f>SUM(N69:N77)</f>
        <v>0</v>
      </c>
      <c r="R78" s="13"/>
      <c r="S78" s="9"/>
      <c r="T78" s="88"/>
      <c r="U78" s="162"/>
      <c r="V78" s="162"/>
      <c r="W78" s="161"/>
      <c r="Y78"/>
      <c r="Z78" s="60"/>
      <c r="AA78" s="52"/>
      <c r="AB78" s="52"/>
      <c r="AC78" s="52"/>
      <c r="AD78" s="52"/>
      <c r="AE78" s="48"/>
      <c r="AF78" s="48"/>
      <c r="AG78" s="52"/>
      <c r="AH78" s="55"/>
      <c r="AI78" s="54"/>
      <c r="AJ78" s="54"/>
      <c r="AK78" s="60"/>
      <c r="AL78" s="70"/>
      <c r="AM78" s="52"/>
      <c r="AN78" s="52"/>
      <c r="AO78" s="52"/>
      <c r="AP78" s="52"/>
      <c r="AQ78" s="60"/>
    </row>
    <row r="79" spans="1:69" s="10" customFormat="1" ht="15" customHeight="1" thickBot="1">
      <c r="B79" s="232" t="s">
        <v>446</v>
      </c>
      <c r="C79" s="203" t="s">
        <v>447</v>
      </c>
      <c r="D79" s="194"/>
      <c r="E79" s="195"/>
      <c r="F79" s="195"/>
      <c r="G79" s="196"/>
      <c r="I79" s="69"/>
      <c r="J79" s="188"/>
      <c r="K79" s="188"/>
      <c r="R79" s="72"/>
      <c r="S79" s="37"/>
      <c r="T79" s="94"/>
      <c r="U79" s="254"/>
      <c r="V79" s="254"/>
      <c r="W79" s="165"/>
      <c r="Y79"/>
      <c r="Z79" s="60"/>
      <c r="AA79" s="52"/>
      <c r="AB79" s="52"/>
      <c r="AC79" s="52"/>
      <c r="AD79" s="52"/>
      <c r="AE79" s="48"/>
      <c r="AF79" s="48"/>
      <c r="AG79" s="52"/>
      <c r="AH79" s="55"/>
      <c r="AI79" s="54"/>
      <c r="AJ79" s="54"/>
      <c r="AK79" s="60"/>
      <c r="AL79" s="70"/>
      <c r="AM79" s="52"/>
      <c r="AN79" s="52"/>
      <c r="AO79" s="52"/>
      <c r="AP79" s="52"/>
      <c r="AQ79" s="60"/>
    </row>
    <row r="80" spans="1:69" s="10" customFormat="1" ht="15" customHeight="1" thickBot="1">
      <c r="B80" s="232" t="s">
        <v>448</v>
      </c>
      <c r="C80" s="203" t="s">
        <v>449</v>
      </c>
      <c r="D80" s="194"/>
      <c r="E80" s="195"/>
      <c r="F80" s="195"/>
      <c r="G80" s="196"/>
      <c r="I80" s="69"/>
      <c r="N80" s="34"/>
      <c r="Q80" s="25"/>
      <c r="R80" s="1"/>
      <c r="S80" s="2"/>
      <c r="T80" s="2"/>
      <c r="U80" s="18">
        <f>SUM(U69:U79)</f>
        <v>0</v>
      </c>
      <c r="V80" s="18">
        <f>SUM(V69:V79)</f>
        <v>0</v>
      </c>
      <c r="W80" s="11"/>
      <c r="Y80"/>
      <c r="Z80" s="60"/>
      <c r="AA80" s="52"/>
      <c r="AB80" s="52"/>
      <c r="AC80" s="52"/>
      <c r="AD80" s="52"/>
      <c r="AE80" s="48"/>
      <c r="AF80" s="48"/>
      <c r="AG80" s="52"/>
      <c r="AH80" s="55"/>
      <c r="AI80" s="54"/>
      <c r="AJ80" s="54"/>
      <c r="AK80" s="60"/>
      <c r="AL80" s="73"/>
      <c r="AM80" s="52"/>
      <c r="AN80" s="52"/>
      <c r="AO80" s="52"/>
      <c r="AP80" s="52"/>
      <c r="AQ80" s="60"/>
    </row>
    <row r="81" spans="1:43" s="10" customFormat="1" ht="19" thickBot="1">
      <c r="A81" s="26"/>
      <c r="B81" s="233" t="s">
        <v>450</v>
      </c>
      <c r="C81" s="234" t="s">
        <v>451</v>
      </c>
      <c r="D81" s="235"/>
      <c r="E81" s="236"/>
      <c r="F81" s="236"/>
      <c r="G81" s="237"/>
      <c r="J81" s="359" t="s">
        <v>452</v>
      </c>
      <c r="K81" s="360"/>
      <c r="L81" s="360"/>
      <c r="M81" s="360"/>
      <c r="N81" s="360"/>
      <c r="O81" s="361"/>
      <c r="R81" s="32"/>
      <c r="S81" s="158" t="s">
        <v>453</v>
      </c>
      <c r="T81" s="158"/>
      <c r="U81" s="278">
        <f>SUM(E11,F11,E18,F18,E34,F34,E52,F52,M10,N10,M27,N27,M42,N42,M53,N53,U32,V32,R54,S54,U54,V54,E74,F74,D126,M89,N89,M78,N78,U80,V80)</f>
        <v>0</v>
      </c>
      <c r="V81" s="278"/>
      <c r="W81" s="30"/>
      <c r="Y81"/>
      <c r="Z81" s="60"/>
      <c r="AA81" s="52"/>
      <c r="AB81" s="52"/>
      <c r="AC81" s="52"/>
      <c r="AD81" s="52"/>
      <c r="AE81" s="48"/>
      <c r="AF81" s="48"/>
      <c r="AG81" s="52"/>
      <c r="AH81" s="55"/>
      <c r="AI81" s="54"/>
      <c r="AJ81" s="54"/>
      <c r="AK81" s="60"/>
      <c r="AL81" s="70"/>
      <c r="AM81" s="52"/>
      <c r="AN81" s="52"/>
      <c r="AO81" s="52"/>
      <c r="AP81" s="52"/>
      <c r="AQ81" s="60"/>
    </row>
    <row r="82" spans="1:43" s="10" customFormat="1" ht="19" thickBot="1">
      <c r="E82" s="187">
        <f>SUM(E77:E81)</f>
        <v>0</v>
      </c>
      <c r="F82" s="187">
        <f>SUM(F77:F81)</f>
        <v>0</v>
      </c>
      <c r="J82" s="362" t="s">
        <v>411</v>
      </c>
      <c r="K82" s="363"/>
      <c r="L82" s="363"/>
      <c r="M82" s="363"/>
      <c r="N82" s="363"/>
      <c r="O82" s="364"/>
      <c r="R82" s="31"/>
      <c r="S82" s="158" t="s">
        <v>454</v>
      </c>
      <c r="T82" s="158"/>
      <c r="U82" s="278">
        <f>120-U81</f>
        <v>120</v>
      </c>
      <c r="V82" s="278"/>
      <c r="W82" s="30"/>
      <c r="Y82"/>
      <c r="Z82" s="60"/>
      <c r="AA82" s="52"/>
      <c r="AB82" s="52"/>
      <c r="AC82" s="52"/>
      <c r="AD82" s="52"/>
      <c r="AE82" s="48"/>
      <c r="AF82" s="48"/>
      <c r="AG82" s="52"/>
      <c r="AH82" s="55"/>
      <c r="AI82" s="54"/>
      <c r="AJ82" s="54"/>
      <c r="AK82" s="60"/>
      <c r="AL82" s="70"/>
      <c r="AM82" s="52"/>
      <c r="AN82" s="52"/>
      <c r="AO82" s="52"/>
      <c r="AP82" s="52"/>
      <c r="AQ82" s="60"/>
    </row>
    <row r="83" spans="1:43" s="10" customFormat="1" ht="19" thickBot="1">
      <c r="B83" s="229" t="s">
        <v>455</v>
      </c>
      <c r="C83" s="241"/>
      <c r="D83" s="241"/>
      <c r="E83" s="241"/>
      <c r="F83" s="241"/>
      <c r="G83" s="216" t="str">
        <f>IF(E90+F90&gt;=3,"R","")</f>
        <v/>
      </c>
      <c r="J83" s="19"/>
      <c r="M83" s="33" t="s">
        <v>9</v>
      </c>
      <c r="N83" s="33"/>
      <c r="O83" s="141" t="str">
        <f>IF(M89+N89=9,"R","")</f>
        <v/>
      </c>
      <c r="R83" s="31" t="s">
        <v>456</v>
      </c>
      <c r="S83" s="83"/>
      <c r="T83" s="83"/>
      <c r="U83" s="83"/>
      <c r="V83" s="83"/>
      <c r="W83" s="30"/>
      <c r="Y83"/>
      <c r="Z83" s="60"/>
      <c r="AA83" s="52"/>
      <c r="AB83" s="52"/>
      <c r="AC83" s="52"/>
      <c r="AD83" s="52"/>
      <c r="AE83" s="48"/>
      <c r="AF83" s="48"/>
      <c r="AG83" s="52"/>
      <c r="AH83" s="55"/>
      <c r="AI83" s="54"/>
      <c r="AJ83" s="54"/>
      <c r="AK83" s="60"/>
      <c r="AL83" s="70"/>
      <c r="AM83" s="52"/>
      <c r="AN83" s="52"/>
      <c r="AO83" s="52"/>
      <c r="AP83" s="52"/>
      <c r="AQ83" s="60"/>
    </row>
    <row r="84" spans="1:43" s="10" customFormat="1" ht="16">
      <c r="B84" s="232" t="s">
        <v>457</v>
      </c>
      <c r="C84" s="203" t="s">
        <v>458</v>
      </c>
      <c r="D84" s="194"/>
      <c r="E84" s="195"/>
      <c r="F84" s="195"/>
      <c r="G84" s="196"/>
      <c r="J84" s="13" t="s">
        <v>15</v>
      </c>
      <c r="K84" s="9" t="s">
        <v>16</v>
      </c>
      <c r="L84" s="182" t="s">
        <v>17</v>
      </c>
      <c r="M84" s="28" t="s">
        <v>18</v>
      </c>
      <c r="N84" s="28" t="s">
        <v>19</v>
      </c>
      <c r="O84" s="41" t="s">
        <v>20</v>
      </c>
      <c r="R84" s="324"/>
      <c r="S84" s="324"/>
      <c r="T84" s="324"/>
      <c r="U84" s="324"/>
      <c r="V84" s="324"/>
      <c r="W84" s="324"/>
      <c r="Y84"/>
      <c r="Z84" s="60"/>
      <c r="AA84" s="52"/>
      <c r="AB84" s="52"/>
      <c r="AC84" s="52"/>
      <c r="AD84" s="52"/>
      <c r="AE84" s="48"/>
      <c r="AF84" s="48"/>
      <c r="AG84" s="60"/>
      <c r="AH84" s="60"/>
      <c r="AI84" s="60"/>
      <c r="AJ84" s="60"/>
      <c r="AK84" s="60"/>
      <c r="AL84" s="70"/>
      <c r="AM84" s="48"/>
      <c r="AN84" s="48"/>
      <c r="AO84" s="48"/>
      <c r="AP84" s="48"/>
      <c r="AQ84" s="60"/>
    </row>
    <row r="85" spans="1:43" s="10" customFormat="1" ht="16">
      <c r="B85" s="232" t="s">
        <v>459</v>
      </c>
      <c r="C85" s="206" t="s">
        <v>460</v>
      </c>
      <c r="D85" s="194"/>
      <c r="E85" s="195"/>
      <c r="F85" s="195"/>
      <c r="G85" s="196"/>
      <c r="J85" s="13"/>
      <c r="K85" s="9"/>
      <c r="L85" s="89"/>
      <c r="M85" s="162"/>
      <c r="N85" s="162"/>
      <c r="O85" s="161"/>
      <c r="R85" s="328" t="s">
        <v>461</v>
      </c>
      <c r="S85" s="328"/>
      <c r="T85" s="328"/>
      <c r="U85" s="328"/>
      <c r="V85" s="328"/>
      <c r="W85" s="328"/>
      <c r="Y85"/>
      <c r="Z85" s="60"/>
      <c r="AA85" s="52"/>
      <c r="AB85" s="52"/>
      <c r="AC85" s="52"/>
      <c r="AD85" s="52"/>
      <c r="AE85" s="48"/>
      <c r="AF85" s="48"/>
      <c r="AG85" s="327"/>
      <c r="AH85" s="327"/>
      <c r="AI85" s="327"/>
      <c r="AJ85" s="327"/>
      <c r="AK85" s="60"/>
      <c r="AL85" s="70"/>
      <c r="AM85" s="60"/>
      <c r="AN85" s="60"/>
      <c r="AO85" s="60"/>
      <c r="AP85" s="60"/>
      <c r="AQ85" s="60"/>
    </row>
    <row r="86" spans="1:43" s="10" customFormat="1" ht="15" customHeight="1">
      <c r="B86" s="232" t="s">
        <v>462</v>
      </c>
      <c r="C86" s="203" t="s">
        <v>463</v>
      </c>
      <c r="D86" s="194"/>
      <c r="E86" s="195"/>
      <c r="F86" s="195"/>
      <c r="G86" s="196"/>
      <c r="J86" s="13"/>
      <c r="K86" s="17"/>
      <c r="L86" s="97"/>
      <c r="M86" s="163"/>
      <c r="N86" s="163"/>
      <c r="O86" s="161"/>
      <c r="R86" s="150"/>
      <c r="S86" s="150"/>
      <c r="T86" s="150"/>
      <c r="U86" s="150"/>
      <c r="V86" s="150"/>
      <c r="W86" s="150"/>
      <c r="Y86"/>
      <c r="Z86" s="60"/>
      <c r="AA86" s="52"/>
      <c r="AB86" s="52"/>
      <c r="AC86" s="52"/>
      <c r="AD86" s="52"/>
      <c r="AE86" s="48"/>
      <c r="AF86" s="48"/>
      <c r="AG86" s="303"/>
      <c r="AH86" s="303"/>
      <c r="AI86" s="303"/>
      <c r="AJ86" s="303"/>
      <c r="AK86" s="60"/>
      <c r="AL86" s="70"/>
      <c r="AM86" s="74"/>
      <c r="AN86" s="60"/>
      <c r="AO86" s="60"/>
      <c r="AP86" s="60"/>
      <c r="AQ86" s="60"/>
    </row>
    <row r="87" spans="1:43" s="10" customFormat="1" ht="17">
      <c r="B87" s="232" t="s">
        <v>464</v>
      </c>
      <c r="C87" s="207" t="s">
        <v>465</v>
      </c>
      <c r="D87" s="197"/>
      <c r="E87" s="195"/>
      <c r="F87" s="195"/>
      <c r="G87" s="196"/>
      <c r="J87" s="13"/>
      <c r="K87" s="17"/>
      <c r="L87" s="97"/>
      <c r="M87" s="163"/>
      <c r="N87" s="163"/>
      <c r="O87" s="161"/>
      <c r="R87" s="325"/>
      <c r="S87" s="325"/>
      <c r="T87" s="325"/>
      <c r="U87" s="325"/>
      <c r="V87" s="325"/>
      <c r="W87" s="325"/>
      <c r="Y87"/>
      <c r="Z87" s="60"/>
      <c r="AA87" s="52"/>
      <c r="AB87" s="52"/>
      <c r="AC87" s="52"/>
      <c r="AD87" s="52"/>
      <c r="AE87" s="48"/>
      <c r="AF87" s="48"/>
      <c r="AG87" s="321"/>
      <c r="AH87" s="321"/>
      <c r="AI87" s="321"/>
      <c r="AJ87" s="321"/>
      <c r="AK87" s="60"/>
      <c r="AL87" s="70"/>
      <c r="AM87" s="75"/>
      <c r="AN87" s="75"/>
      <c r="AO87" s="75"/>
      <c r="AP87" s="75"/>
      <c r="AQ87" s="60"/>
    </row>
    <row r="88" spans="1:43" s="10" customFormat="1" ht="17" thickBot="1">
      <c r="B88" s="232" t="s">
        <v>466</v>
      </c>
      <c r="C88" s="203" t="s">
        <v>467</v>
      </c>
      <c r="D88" s="197"/>
      <c r="E88" s="195"/>
      <c r="F88" s="195"/>
      <c r="G88" s="196"/>
      <c r="J88" s="20"/>
      <c r="K88" s="23"/>
      <c r="L88" s="138"/>
      <c r="M88" s="168"/>
      <c r="N88" s="168"/>
      <c r="O88" s="165"/>
      <c r="R88" s="326"/>
      <c r="S88" s="326"/>
      <c r="T88" s="326"/>
      <c r="U88" s="326"/>
      <c r="V88" s="326"/>
      <c r="W88" s="326"/>
      <c r="Y88"/>
      <c r="Z88" s="60"/>
      <c r="AA88" s="52"/>
      <c r="AB88" s="52"/>
      <c r="AC88" s="52"/>
      <c r="AD88" s="52"/>
      <c r="AE88" s="48"/>
      <c r="AF88" s="48"/>
      <c r="AG88" s="61"/>
      <c r="AH88" s="61"/>
      <c r="AI88" s="61"/>
      <c r="AJ88" s="61"/>
      <c r="AK88" s="60"/>
      <c r="AL88" s="70"/>
      <c r="AM88" s="75"/>
      <c r="AN88" s="75"/>
      <c r="AO88" s="75"/>
      <c r="AP88" s="75"/>
      <c r="AQ88" s="60"/>
    </row>
    <row r="89" spans="1:43" s="10" customFormat="1" ht="15.75" customHeight="1" thickBot="1">
      <c r="B89" s="238" t="s">
        <v>468</v>
      </c>
      <c r="C89" s="239" t="s">
        <v>469</v>
      </c>
      <c r="D89" s="235"/>
      <c r="E89" s="236"/>
      <c r="F89" s="236"/>
      <c r="G89" s="237"/>
      <c r="M89" s="18">
        <f>SUM(M85:M88)</f>
        <v>0</v>
      </c>
      <c r="N89" s="18">
        <f>SUM(N85:N88)</f>
        <v>0</v>
      </c>
      <c r="R89" s="326"/>
      <c r="S89" s="326"/>
      <c r="T89" s="326"/>
      <c r="U89" s="326"/>
      <c r="V89" s="326"/>
      <c r="W89" s="326"/>
      <c r="Y89"/>
      <c r="Z89" s="60"/>
      <c r="AA89" s="52"/>
      <c r="AB89" s="52"/>
      <c r="AC89" s="52"/>
      <c r="AD89" s="52"/>
      <c r="AE89" s="48"/>
      <c r="AF89" s="48"/>
      <c r="AG89" s="321"/>
      <c r="AH89" s="321"/>
      <c r="AI89" s="321"/>
      <c r="AJ89" s="321"/>
      <c r="AK89" s="60"/>
      <c r="AL89" s="70"/>
      <c r="AM89" s="75"/>
      <c r="AN89" s="75"/>
      <c r="AO89" s="75"/>
      <c r="AP89" s="75"/>
      <c r="AQ89" s="60"/>
    </row>
    <row r="90" spans="1:43" s="10" customFormat="1" ht="18" thickTop="1" thickBot="1">
      <c r="E90" s="187">
        <f>SUM(E84:E89)</f>
        <v>0</v>
      </c>
      <c r="F90" s="187">
        <f>SUM(F84:F89)</f>
        <v>0</v>
      </c>
      <c r="J90" s="347" t="s">
        <v>470</v>
      </c>
      <c r="K90" s="348"/>
      <c r="L90" s="348"/>
      <c r="M90" s="348"/>
      <c r="N90" s="348"/>
      <c r="O90" s="349"/>
      <c r="S90" s="76"/>
      <c r="T90" s="76"/>
      <c r="U90" s="76"/>
      <c r="V90" s="76"/>
      <c r="W90" s="30"/>
      <c r="Y90"/>
      <c r="Z90" s="60"/>
      <c r="AA90" s="52"/>
      <c r="AB90" s="52"/>
      <c r="AC90" s="52"/>
      <c r="AD90" s="52"/>
      <c r="AE90" s="48"/>
      <c r="AF90" s="48"/>
      <c r="AG90" s="321"/>
      <c r="AH90" s="321"/>
      <c r="AI90" s="321"/>
      <c r="AJ90" s="321"/>
      <c r="AK90" s="60"/>
      <c r="AL90" s="70"/>
      <c r="AM90" s="75"/>
      <c r="AN90" s="75"/>
      <c r="AO90" s="75"/>
      <c r="AP90" s="75"/>
      <c r="AQ90" s="60"/>
    </row>
    <row r="91" spans="1:43" s="10" customFormat="1" ht="20" thickTop="1" thickBot="1">
      <c r="B91" s="229" t="s">
        <v>471</v>
      </c>
      <c r="C91" s="240"/>
      <c r="D91" s="240"/>
      <c r="E91" s="240"/>
      <c r="F91" s="240"/>
      <c r="G91" s="216" t="str">
        <f>IF(E96+F96&gt;=3,"R","")</f>
        <v/>
      </c>
      <c r="J91" s="350" t="s">
        <v>472</v>
      </c>
      <c r="K91" s="351"/>
      <c r="L91" s="351"/>
      <c r="M91" s="351"/>
      <c r="N91" s="351"/>
      <c r="O91" s="352"/>
      <c r="R91" s="30"/>
      <c r="S91" s="30"/>
      <c r="T91" s="30"/>
      <c r="U91" s="30"/>
      <c r="V91" s="30"/>
      <c r="W91" s="30"/>
      <c r="Y91"/>
      <c r="Z91" s="60"/>
      <c r="AA91" s="52"/>
      <c r="AB91" s="52"/>
      <c r="AC91" s="52"/>
      <c r="AD91" s="52"/>
      <c r="AE91" s="48"/>
      <c r="AF91" s="48"/>
      <c r="AG91" s="321"/>
      <c r="AH91" s="321"/>
      <c r="AI91" s="321"/>
      <c r="AJ91" s="321"/>
      <c r="AK91" s="60"/>
      <c r="AL91" s="70"/>
      <c r="AM91" s="75"/>
      <c r="AN91" s="75"/>
      <c r="AO91" s="75"/>
      <c r="AP91" s="75"/>
      <c r="AQ91" s="60"/>
    </row>
    <row r="92" spans="1:43" s="10" customFormat="1" ht="17" thickBot="1">
      <c r="B92" s="232" t="s">
        <v>473</v>
      </c>
      <c r="C92" s="203" t="s">
        <v>474</v>
      </c>
      <c r="D92" s="194"/>
      <c r="E92" s="195"/>
      <c r="F92" s="195"/>
      <c r="G92" s="196"/>
      <c r="J92" s="356"/>
      <c r="K92" s="357"/>
      <c r="L92" s="357"/>
      <c r="M92" s="357"/>
      <c r="N92" s="357"/>
      <c r="O92" s="358"/>
      <c r="R92" s="76" t="s">
        <v>475</v>
      </c>
      <c r="S92" s="76"/>
      <c r="T92" s="76"/>
      <c r="U92" s="76"/>
      <c r="V92" s="30"/>
      <c r="W92" s="30"/>
      <c r="Y92"/>
      <c r="Z92" s="60"/>
      <c r="AA92" s="52"/>
      <c r="AB92" s="52"/>
      <c r="AC92" s="52"/>
      <c r="AD92" s="52"/>
      <c r="AE92" s="48"/>
      <c r="AF92" s="48"/>
      <c r="AG92" s="321"/>
      <c r="AH92" s="321"/>
      <c r="AI92" s="321"/>
      <c r="AJ92" s="321"/>
      <c r="AK92" s="60"/>
      <c r="AL92" s="70"/>
      <c r="AM92" s="75"/>
      <c r="AN92" s="75"/>
      <c r="AO92" s="75"/>
      <c r="AP92" s="75"/>
      <c r="AQ92" s="60"/>
    </row>
    <row r="93" spans="1:43" s="10" customFormat="1" ht="15" customHeight="1" thickTop="1" thickBot="1">
      <c r="B93" s="232" t="s">
        <v>476</v>
      </c>
      <c r="C93" s="206" t="s">
        <v>477</v>
      </c>
      <c r="D93" s="194"/>
      <c r="E93" s="195"/>
      <c r="F93" s="195"/>
      <c r="G93" s="196"/>
      <c r="J93" s="353" t="s">
        <v>556</v>
      </c>
      <c r="K93" s="354"/>
      <c r="L93" s="354"/>
      <c r="M93" s="354"/>
      <c r="N93" s="354"/>
      <c r="O93" s="355"/>
      <c r="R93" s="76" t="s">
        <v>478</v>
      </c>
      <c r="S93" s="76"/>
      <c r="T93" s="76"/>
      <c r="U93" s="76"/>
      <c r="V93" s="30"/>
      <c r="W93" s="30"/>
      <c r="X93" s="11"/>
      <c r="Z93" s="60"/>
      <c r="AA93" s="52"/>
      <c r="AB93" s="52"/>
      <c r="AC93" s="52"/>
      <c r="AD93" s="52"/>
      <c r="AE93" s="48"/>
      <c r="AF93" s="48"/>
      <c r="AG93" s="321"/>
      <c r="AH93" s="321"/>
      <c r="AI93" s="321"/>
      <c r="AJ93" s="321"/>
      <c r="AK93" s="60"/>
      <c r="AL93" s="70"/>
      <c r="AM93" s="75"/>
      <c r="AN93" s="75"/>
      <c r="AO93" s="75"/>
      <c r="AP93" s="75"/>
      <c r="AQ93" s="60"/>
    </row>
    <row r="94" spans="1:43" s="10" customFormat="1" ht="20.25" customHeight="1" thickBot="1">
      <c r="A94" s="10" t="s">
        <v>54</v>
      </c>
      <c r="B94" s="232" t="s">
        <v>479</v>
      </c>
      <c r="C94" s="203" t="s">
        <v>480</v>
      </c>
      <c r="D94" s="194"/>
      <c r="E94" s="195"/>
      <c r="F94" s="195"/>
      <c r="G94" s="196"/>
      <c r="J94" s="335" t="s">
        <v>543</v>
      </c>
      <c r="K94" s="336"/>
      <c r="L94" s="336"/>
      <c r="M94" s="336"/>
      <c r="N94" s="336"/>
      <c r="O94" s="337"/>
      <c r="R94" s="76" t="s">
        <v>481</v>
      </c>
      <c r="S94" s="76"/>
      <c r="T94" s="76"/>
      <c r="U94" s="76"/>
      <c r="V94" s="30"/>
      <c r="W94" s="30"/>
      <c r="Z94" s="60"/>
      <c r="AA94" s="52"/>
      <c r="AB94" s="77"/>
      <c r="AC94" s="52"/>
      <c r="AD94" s="52"/>
      <c r="AE94" s="48"/>
      <c r="AF94" s="48"/>
      <c r="AG94" s="321"/>
      <c r="AH94" s="321"/>
      <c r="AI94" s="321"/>
      <c r="AJ94" s="321"/>
      <c r="AK94" s="60"/>
      <c r="AL94" s="70"/>
      <c r="AM94" s="75"/>
      <c r="AN94" s="75"/>
      <c r="AO94" s="75"/>
      <c r="AP94" s="75"/>
      <c r="AQ94" s="60"/>
    </row>
    <row r="95" spans="1:43" s="10" customFormat="1" ht="19" customHeight="1" thickTop="1" thickBot="1">
      <c r="A95" s="10" t="s">
        <v>54</v>
      </c>
      <c r="B95" s="238" t="s">
        <v>482</v>
      </c>
      <c r="C95" s="239" t="s">
        <v>483</v>
      </c>
      <c r="D95" s="235"/>
      <c r="E95" s="236"/>
      <c r="F95" s="236"/>
      <c r="G95" s="237"/>
      <c r="J95" s="332" t="s">
        <v>544</v>
      </c>
      <c r="K95" s="333"/>
      <c r="L95" s="333"/>
      <c r="M95" s="333"/>
      <c r="N95" s="333"/>
      <c r="O95" s="334"/>
      <c r="R95" s="76" t="s">
        <v>484</v>
      </c>
      <c r="S95" s="76"/>
      <c r="T95" s="76"/>
      <c r="U95" s="76"/>
      <c r="V95" s="30"/>
      <c r="W95" s="30"/>
      <c r="Z95" s="60"/>
      <c r="AA95" s="52"/>
      <c r="AB95" s="52"/>
      <c r="AC95" s="52"/>
      <c r="AD95" s="52"/>
      <c r="AE95" s="48"/>
      <c r="AF95" s="48"/>
      <c r="AG95" s="321"/>
      <c r="AH95" s="321"/>
      <c r="AI95" s="321"/>
      <c r="AJ95" s="321"/>
      <c r="AK95" s="60"/>
      <c r="AL95" s="70"/>
      <c r="AM95" s="75"/>
      <c r="AN95" s="75"/>
      <c r="AO95" s="75"/>
      <c r="AP95" s="75"/>
      <c r="AQ95" s="60"/>
    </row>
    <row r="96" spans="1:43" s="10" customFormat="1" ht="18" customHeight="1" thickTop="1" thickBot="1">
      <c r="A96" s="10" t="s">
        <v>54</v>
      </c>
      <c r="E96" s="187">
        <f>SUM(E92:E95)</f>
        <v>0</v>
      </c>
      <c r="F96" s="187">
        <f>SUM(F92:F95)</f>
        <v>0</v>
      </c>
      <c r="J96" s="365" t="s">
        <v>545</v>
      </c>
      <c r="K96" s="366"/>
      <c r="L96" s="366"/>
      <c r="M96" s="366"/>
      <c r="N96" s="366"/>
      <c r="O96" s="367"/>
      <c r="R96" s="76" t="s">
        <v>485</v>
      </c>
      <c r="S96" s="76"/>
      <c r="T96" s="76"/>
      <c r="U96" s="76"/>
      <c r="V96" s="30"/>
      <c r="W96" s="30"/>
      <c r="X96" s="25"/>
      <c r="Z96" s="60"/>
      <c r="AA96" s="52"/>
      <c r="AB96" s="52"/>
      <c r="AC96" s="52"/>
      <c r="AD96" s="52"/>
      <c r="AE96" s="48"/>
      <c r="AF96" s="48"/>
      <c r="AG96" s="321"/>
      <c r="AH96" s="321"/>
      <c r="AI96" s="321"/>
      <c r="AJ96" s="321"/>
      <c r="AK96" s="60"/>
      <c r="AL96" s="70"/>
      <c r="AM96" s="75"/>
      <c r="AN96" s="75"/>
      <c r="AO96" s="75"/>
      <c r="AP96" s="75"/>
      <c r="AQ96" s="60"/>
    </row>
    <row r="97" spans="1:43" s="10" customFormat="1" ht="18" customHeight="1" thickTop="1" thickBot="1">
      <c r="A97" s="10" t="s">
        <v>54</v>
      </c>
      <c r="B97" s="242" t="s">
        <v>486</v>
      </c>
      <c r="C97" s="243"/>
      <c r="D97" s="243"/>
      <c r="E97" s="243"/>
      <c r="F97" s="243"/>
      <c r="G97" s="244"/>
      <c r="J97" s="396" t="s">
        <v>537</v>
      </c>
      <c r="K97" s="397"/>
      <c r="L97" s="397"/>
      <c r="M97" s="397"/>
      <c r="N97" s="397"/>
      <c r="O97" s="398"/>
      <c r="R97" s="76" t="s">
        <v>487</v>
      </c>
      <c r="S97" s="76"/>
      <c r="T97" s="76"/>
      <c r="U97" s="76"/>
      <c r="V97" s="25"/>
      <c r="W97" s="30"/>
      <c r="X97" s="25"/>
      <c r="Z97" s="60"/>
      <c r="AA97" s="52"/>
      <c r="AB97" s="52"/>
      <c r="AC97" s="52"/>
      <c r="AD97" s="52"/>
      <c r="AE97" s="48"/>
      <c r="AF97" s="48"/>
      <c r="AG97" s="321" t="s">
        <v>488</v>
      </c>
      <c r="AH97" s="321"/>
      <c r="AI97" s="321"/>
      <c r="AJ97" s="321"/>
      <c r="AK97" s="60"/>
      <c r="AL97" s="70"/>
      <c r="AM97" s="75"/>
      <c r="AN97" s="75"/>
      <c r="AO97" s="75"/>
      <c r="AP97" s="75"/>
      <c r="AQ97" s="60"/>
    </row>
    <row r="98" spans="1:43" s="10" customFormat="1" ht="18" customHeight="1" thickTop="1" thickBot="1">
      <c r="A98" s="10" t="s">
        <v>54</v>
      </c>
      <c r="B98" s="232" t="s">
        <v>489</v>
      </c>
      <c r="C98" s="208" t="s">
        <v>490</v>
      </c>
      <c r="D98" s="194"/>
      <c r="E98" s="195"/>
      <c r="F98" s="195"/>
      <c r="G98" s="196"/>
      <c r="J98" s="332" t="s">
        <v>538</v>
      </c>
      <c r="K98" s="333"/>
      <c r="L98" s="333"/>
      <c r="M98" s="333"/>
      <c r="N98" s="333"/>
      <c r="O98" s="334"/>
      <c r="R98" s="76" t="s">
        <v>491</v>
      </c>
      <c r="S98" s="76"/>
      <c r="T98" s="76"/>
      <c r="U98" s="76"/>
      <c r="V98" s="25"/>
      <c r="W98" s="30"/>
      <c r="X98" s="25"/>
      <c r="Z98" s="60"/>
      <c r="AA98" s="52"/>
      <c r="AB98" s="52"/>
      <c r="AC98" s="52"/>
      <c r="AD98" s="52"/>
      <c r="AE98" s="48"/>
      <c r="AF98" s="48"/>
      <c r="AG98" s="60"/>
      <c r="AH98" s="60"/>
      <c r="AI98" s="60"/>
      <c r="AJ98" s="60"/>
      <c r="AK98" s="60"/>
      <c r="AL98" s="70"/>
      <c r="AM98" s="48"/>
      <c r="AN98" s="60"/>
      <c r="AO98" s="78"/>
      <c r="AP98" s="78"/>
      <c r="AQ98" s="60"/>
    </row>
    <row r="99" spans="1:43" s="10" customFormat="1" ht="18" customHeight="1" thickTop="1" thickBot="1">
      <c r="A99" s="10" t="s">
        <v>54</v>
      </c>
      <c r="B99" s="232" t="s">
        <v>473</v>
      </c>
      <c r="C99" s="203" t="s">
        <v>474</v>
      </c>
      <c r="D99" s="194"/>
      <c r="E99" s="195"/>
      <c r="F99" s="195"/>
      <c r="G99" s="196"/>
      <c r="J99" s="332" t="s">
        <v>546</v>
      </c>
      <c r="K99" s="333"/>
      <c r="L99" s="333"/>
      <c r="M99" s="333"/>
      <c r="N99" s="333"/>
      <c r="O99" s="334"/>
      <c r="R99" s="76" t="s">
        <v>492</v>
      </c>
      <c r="S99" s="25"/>
      <c r="T99" s="25"/>
      <c r="U99" s="25"/>
      <c r="V99" s="25"/>
      <c r="W99" s="30"/>
      <c r="Z99" s="60"/>
      <c r="AA99" s="48"/>
      <c r="AB99" s="48"/>
      <c r="AC99" s="48"/>
      <c r="AD99" s="48"/>
      <c r="AE99" s="48"/>
      <c r="AF99" s="48"/>
      <c r="AG99" s="60"/>
      <c r="AH99" s="60"/>
      <c r="AI99" s="60"/>
      <c r="AJ99" s="60"/>
      <c r="AK99" s="60"/>
      <c r="AL99" s="70"/>
      <c r="AM99" s="48"/>
      <c r="AN99" s="60"/>
      <c r="AO99" s="78"/>
      <c r="AP99" s="78"/>
      <c r="AQ99" s="60"/>
    </row>
    <row r="100" spans="1:43" s="10" customFormat="1" ht="18" customHeight="1" thickTop="1" thickBot="1">
      <c r="A100" s="10" t="s">
        <v>54</v>
      </c>
      <c r="B100" s="232" t="s">
        <v>493</v>
      </c>
      <c r="C100" s="203" t="s">
        <v>494</v>
      </c>
      <c r="D100" s="194"/>
      <c r="E100" s="195"/>
      <c r="F100" s="195"/>
      <c r="G100" s="196"/>
      <c r="J100" s="332" t="s">
        <v>547</v>
      </c>
      <c r="K100" s="333"/>
      <c r="L100" s="333"/>
      <c r="M100" s="333"/>
      <c r="N100" s="333"/>
      <c r="O100" s="334"/>
      <c r="R100" s="76" t="s">
        <v>488</v>
      </c>
      <c r="W100" s="30"/>
      <c r="Z100" s="60"/>
      <c r="AA100" s="48"/>
      <c r="AB100" s="48"/>
      <c r="AC100" s="48"/>
      <c r="AD100" s="48"/>
      <c r="AE100" s="48"/>
      <c r="AF100" s="48"/>
      <c r="AG100" s="60"/>
      <c r="AH100" s="60"/>
      <c r="AI100" s="60"/>
      <c r="AJ100" s="60"/>
      <c r="AK100" s="60"/>
      <c r="AL100" s="60"/>
      <c r="AM100" s="48"/>
      <c r="AN100" s="60"/>
      <c r="AO100" s="78"/>
      <c r="AP100" s="78"/>
      <c r="AQ100" s="60"/>
    </row>
    <row r="101" spans="1:43" s="10" customFormat="1" ht="18" customHeight="1" thickTop="1" thickBot="1">
      <c r="B101" s="232" t="s">
        <v>169</v>
      </c>
      <c r="C101" s="203" t="s">
        <v>495</v>
      </c>
      <c r="D101" s="194"/>
      <c r="E101" s="195"/>
      <c r="F101" s="195"/>
      <c r="G101" s="196"/>
      <c r="J101" s="332" t="s">
        <v>548</v>
      </c>
      <c r="K101" s="333"/>
      <c r="L101" s="333"/>
      <c r="M101" s="333"/>
      <c r="N101" s="333"/>
      <c r="O101" s="334"/>
      <c r="R101" s="30"/>
      <c r="S101" s="30"/>
      <c r="T101" s="30"/>
      <c r="U101" s="30"/>
      <c r="V101" s="30"/>
      <c r="W101" s="30"/>
      <c r="X101" s="11"/>
      <c r="Z101" s="60"/>
      <c r="AA101" s="48"/>
      <c r="AB101" s="48"/>
      <c r="AC101" s="48"/>
      <c r="AD101" s="48"/>
      <c r="AE101" s="48"/>
      <c r="AF101" s="48"/>
      <c r="AG101" s="75"/>
      <c r="AH101" s="75"/>
      <c r="AI101" s="75"/>
      <c r="AJ101" s="75"/>
      <c r="AK101" s="60"/>
      <c r="AL101" s="60"/>
      <c r="AM101" s="79"/>
      <c r="AN101" s="75"/>
      <c r="AO101" s="80"/>
      <c r="AP101" s="80"/>
      <c r="AQ101" s="60"/>
    </row>
    <row r="102" spans="1:43" s="10" customFormat="1" ht="15" customHeight="1" thickTop="1" thickBot="1">
      <c r="B102" s="232" t="s">
        <v>181</v>
      </c>
      <c r="C102" s="203" t="s">
        <v>182</v>
      </c>
      <c r="D102" s="194"/>
      <c r="E102" s="195"/>
      <c r="F102" s="195"/>
      <c r="G102" s="196"/>
      <c r="H102" s="25"/>
      <c r="I102" s="25"/>
      <c r="J102" s="332" t="s">
        <v>549</v>
      </c>
      <c r="K102" s="333"/>
      <c r="L102" s="333"/>
      <c r="M102" s="333"/>
      <c r="N102" s="333"/>
      <c r="O102" s="334"/>
      <c r="P102" s="85"/>
      <c r="R102" s="105"/>
      <c r="S102" s="105"/>
      <c r="T102" s="105"/>
      <c r="U102" s="105"/>
      <c r="V102" s="105"/>
      <c r="W102" s="105"/>
      <c r="X102" s="11"/>
      <c r="Z102" s="60"/>
      <c r="AA102" s="60"/>
      <c r="AB102" s="60"/>
      <c r="AC102" s="78"/>
      <c r="AD102" s="78"/>
      <c r="AE102" s="61"/>
      <c r="AF102" s="61"/>
      <c r="AG102" s="308"/>
      <c r="AH102" s="308"/>
      <c r="AI102" s="308"/>
      <c r="AJ102" s="308"/>
      <c r="AK102" s="308"/>
      <c r="AL102" s="60"/>
      <c r="AM102" s="308" t="s">
        <v>496</v>
      </c>
      <c r="AN102" s="308"/>
      <c r="AO102" s="308"/>
      <c r="AP102" s="308"/>
      <c r="AQ102" s="308"/>
    </row>
    <row r="103" spans="1:43" s="10" customFormat="1" ht="18" customHeight="1" thickTop="1" thickBot="1">
      <c r="B103" s="232" t="s">
        <v>457</v>
      </c>
      <c r="C103" s="203" t="s">
        <v>458</v>
      </c>
      <c r="D103" s="194"/>
      <c r="E103" s="195"/>
      <c r="F103" s="195"/>
      <c r="G103" s="196"/>
      <c r="H103" s="25"/>
      <c r="I103" s="25"/>
      <c r="J103" s="332" t="s">
        <v>550</v>
      </c>
      <c r="K103" s="333"/>
      <c r="L103" s="333"/>
      <c r="M103" s="333"/>
      <c r="N103" s="333"/>
      <c r="O103" s="334"/>
      <c r="R103" s="310" t="s">
        <v>552</v>
      </c>
      <c r="S103" s="310"/>
      <c r="T103" s="310"/>
      <c r="U103" s="310"/>
      <c r="V103" s="310"/>
      <c r="W103" s="310"/>
      <c r="X103" s="11"/>
      <c r="Z103" s="60"/>
      <c r="AA103" s="322" t="s">
        <v>497</v>
      </c>
      <c r="AB103" s="322"/>
      <c r="AC103" s="322"/>
      <c r="AD103" s="322"/>
      <c r="AE103" s="61"/>
      <c r="AF103" s="61"/>
      <c r="AG103" s="308"/>
      <c r="AH103" s="308"/>
      <c r="AI103" s="308"/>
      <c r="AJ103" s="308"/>
      <c r="AK103" s="308"/>
      <c r="AL103" s="60"/>
      <c r="AM103" s="308" t="s">
        <v>498</v>
      </c>
      <c r="AN103" s="308"/>
      <c r="AO103" s="308"/>
      <c r="AP103" s="308"/>
      <c r="AQ103" s="308"/>
    </row>
    <row r="104" spans="1:43" s="10" customFormat="1" ht="16" customHeight="1" thickTop="1" thickBot="1">
      <c r="B104" s="232" t="s">
        <v>442</v>
      </c>
      <c r="C104" s="203" t="s">
        <v>443</v>
      </c>
      <c r="D104" s="194"/>
      <c r="E104" s="195"/>
      <c r="F104" s="195"/>
      <c r="G104" s="196"/>
      <c r="J104" s="332" t="s">
        <v>551</v>
      </c>
      <c r="K104" s="333"/>
      <c r="L104" s="333"/>
      <c r="M104" s="333"/>
      <c r="N104" s="333"/>
      <c r="O104" s="334"/>
      <c r="P104" s="85"/>
      <c r="R104" s="310" t="s">
        <v>553</v>
      </c>
      <c r="S104" s="310"/>
      <c r="T104" s="310"/>
      <c r="U104" s="310"/>
      <c r="V104" s="310"/>
      <c r="W104" s="310"/>
      <c r="X104" s="11"/>
      <c r="Z104" s="60"/>
      <c r="AA104" s="81" t="s">
        <v>499</v>
      </c>
      <c r="AB104" s="81"/>
      <c r="AC104" s="81"/>
      <c r="AD104" s="81"/>
      <c r="AE104" s="48"/>
      <c r="AF104" s="48"/>
      <c r="AG104" s="308"/>
      <c r="AH104" s="308"/>
      <c r="AI104" s="308"/>
      <c r="AJ104" s="308"/>
      <c r="AK104" s="308"/>
      <c r="AL104" s="60"/>
      <c r="AM104" s="308" t="s">
        <v>500</v>
      </c>
      <c r="AN104" s="308"/>
      <c r="AO104" s="308"/>
      <c r="AP104" s="308"/>
      <c r="AQ104" s="308"/>
    </row>
    <row r="105" spans="1:43" s="10" customFormat="1" ht="16" customHeight="1" thickTop="1" thickBot="1">
      <c r="B105" s="232" t="s">
        <v>501</v>
      </c>
      <c r="C105" s="209" t="s">
        <v>502</v>
      </c>
      <c r="D105" s="197"/>
      <c r="E105" s="198"/>
      <c r="F105" s="198"/>
      <c r="G105" s="199"/>
      <c r="J105" s="332" t="s">
        <v>539</v>
      </c>
      <c r="K105" s="333"/>
      <c r="L105" s="333"/>
      <c r="M105" s="333"/>
      <c r="N105" s="333"/>
      <c r="O105" s="334"/>
      <c r="P105" s="85"/>
      <c r="R105" s="310" t="s">
        <v>554</v>
      </c>
      <c r="S105" s="310"/>
      <c r="T105" s="310"/>
      <c r="U105" s="310"/>
      <c r="V105" s="310"/>
      <c r="W105" s="310"/>
      <c r="X105" s="11"/>
      <c r="Z105" s="60"/>
      <c r="AA105" s="81" t="s">
        <v>504</v>
      </c>
      <c r="AB105" s="81"/>
      <c r="AC105" s="81"/>
      <c r="AD105" s="81"/>
      <c r="AE105" s="48"/>
      <c r="AF105" s="48"/>
      <c r="AG105" s="308"/>
      <c r="AH105" s="308"/>
      <c r="AI105" s="308"/>
      <c r="AJ105" s="308"/>
      <c r="AK105" s="308"/>
      <c r="AL105" s="60"/>
      <c r="AM105" s="308" t="s">
        <v>503</v>
      </c>
      <c r="AN105" s="308"/>
      <c r="AO105" s="308"/>
      <c r="AP105" s="308"/>
      <c r="AQ105" s="308"/>
    </row>
    <row r="106" spans="1:43" s="10" customFormat="1" ht="18" customHeight="1" thickTop="1" thickBot="1">
      <c r="B106" s="232" t="s">
        <v>476</v>
      </c>
      <c r="C106" s="206" t="s">
        <v>477</v>
      </c>
      <c r="D106" s="194"/>
      <c r="E106" s="198"/>
      <c r="F106" s="198"/>
      <c r="G106" s="200"/>
      <c r="J106" s="332" t="s">
        <v>540</v>
      </c>
      <c r="K106" s="333"/>
      <c r="L106" s="333"/>
      <c r="M106" s="333"/>
      <c r="N106" s="333"/>
      <c r="O106" s="334"/>
      <c r="P106" s="85"/>
      <c r="R106" s="310" t="s">
        <v>505</v>
      </c>
      <c r="S106" s="310"/>
      <c r="T106" s="310"/>
      <c r="U106" s="310"/>
      <c r="V106" s="310"/>
      <c r="W106" s="310"/>
      <c r="X106" s="11"/>
      <c r="Z106" s="60"/>
      <c r="AA106" s="82" t="s">
        <v>506</v>
      </c>
      <c r="AB106" s="82"/>
      <c r="AC106" s="82"/>
      <c r="AD106" s="82"/>
      <c r="AE106" s="48"/>
      <c r="AF106" s="48"/>
      <c r="AG106" s="308"/>
      <c r="AH106" s="308"/>
      <c r="AI106" s="308"/>
      <c r="AJ106" s="308"/>
      <c r="AK106" s="308"/>
      <c r="AL106" s="60"/>
      <c r="AM106" s="308" t="s">
        <v>505</v>
      </c>
      <c r="AN106" s="308"/>
      <c r="AO106" s="308"/>
      <c r="AP106" s="308"/>
      <c r="AQ106" s="308"/>
    </row>
    <row r="107" spans="1:43" s="10" customFormat="1" ht="18" customHeight="1" thickTop="1" thickBot="1">
      <c r="B107" s="232" t="s">
        <v>507</v>
      </c>
      <c r="C107" s="210" t="s">
        <v>508</v>
      </c>
      <c r="D107" s="194"/>
      <c r="E107" s="198"/>
      <c r="F107" s="198"/>
      <c r="G107" s="200"/>
      <c r="J107" s="332" t="s">
        <v>541</v>
      </c>
      <c r="K107" s="333"/>
      <c r="L107" s="333"/>
      <c r="M107" s="333"/>
      <c r="N107" s="333"/>
      <c r="O107" s="334"/>
      <c r="P107" s="151"/>
      <c r="R107" s="310" t="s">
        <v>555</v>
      </c>
      <c r="S107" s="310"/>
      <c r="T107" s="310"/>
      <c r="U107" s="310"/>
      <c r="V107" s="310"/>
      <c r="W107" s="310"/>
      <c r="Z107" s="60"/>
      <c r="AA107" s="81" t="s">
        <v>510</v>
      </c>
      <c r="AB107" s="81"/>
      <c r="AC107" s="81"/>
      <c r="AD107" s="81"/>
      <c r="AE107" s="48"/>
      <c r="AF107" s="48"/>
      <c r="AG107" s="308"/>
      <c r="AH107" s="308"/>
      <c r="AI107" s="308"/>
      <c r="AJ107" s="308"/>
      <c r="AK107" s="308"/>
      <c r="AL107" s="60"/>
      <c r="AM107" s="308" t="s">
        <v>509</v>
      </c>
      <c r="AN107" s="308"/>
      <c r="AO107" s="308"/>
      <c r="AP107" s="308"/>
      <c r="AQ107" s="308"/>
    </row>
    <row r="108" spans="1:43" s="10" customFormat="1" ht="18" customHeight="1" thickTop="1" thickBot="1">
      <c r="B108" s="232" t="s">
        <v>511</v>
      </c>
      <c r="C108" s="206" t="s">
        <v>512</v>
      </c>
      <c r="D108" s="194"/>
      <c r="E108" s="198"/>
      <c r="F108" s="198"/>
      <c r="G108" s="200"/>
      <c r="J108" s="332" t="s">
        <v>542</v>
      </c>
      <c r="K108" s="333"/>
      <c r="L108" s="333"/>
      <c r="M108" s="333"/>
      <c r="N108" s="333"/>
      <c r="O108" s="334"/>
      <c r="P108" s="27"/>
      <c r="R108"/>
      <c r="S108"/>
      <c r="T108"/>
      <c r="U108"/>
      <c r="V108"/>
      <c r="W108"/>
      <c r="X108" s="11"/>
      <c r="Z108" s="60"/>
      <c r="AA108" s="60"/>
      <c r="AB108" s="60"/>
      <c r="AC108" s="78"/>
      <c r="AD108" s="78"/>
      <c r="AE108" s="60"/>
      <c r="AF108" s="48"/>
      <c r="AG108" s="308" t="s">
        <v>513</v>
      </c>
      <c r="AH108" s="308"/>
      <c r="AI108" s="308"/>
      <c r="AJ108" s="308"/>
      <c r="AK108" s="308"/>
      <c r="AL108" s="60"/>
      <c r="AM108" s="308" t="s">
        <v>514</v>
      </c>
      <c r="AN108" s="308"/>
      <c r="AO108" s="308"/>
      <c r="AP108" s="308"/>
      <c r="AQ108" s="308"/>
    </row>
    <row r="109" spans="1:43" ht="18" customHeight="1" thickTop="1" thickBot="1">
      <c r="B109" s="232" t="s">
        <v>515</v>
      </c>
      <c r="C109" s="206" t="s">
        <v>516</v>
      </c>
      <c r="D109" s="194"/>
      <c r="E109" s="198"/>
      <c r="F109" s="198"/>
      <c r="G109" s="200"/>
      <c r="I109" s="1"/>
      <c r="J109" s="290" t="s">
        <v>536</v>
      </c>
      <c r="K109" s="291"/>
      <c r="L109" s="291"/>
      <c r="M109" s="291"/>
      <c r="N109" s="291"/>
      <c r="O109" s="292"/>
      <c r="P109" s="85"/>
      <c r="Q109" s="85"/>
      <c r="R109" s="302"/>
      <c r="S109" s="302"/>
      <c r="T109" s="302"/>
      <c r="U109" s="302"/>
      <c r="V109" s="302"/>
      <c r="W109" s="302"/>
      <c r="X109" s="11"/>
      <c r="AA109" s="1"/>
      <c r="AB109" s="6"/>
      <c r="AC109" s="7"/>
      <c r="AD109" s="7"/>
      <c r="AF109" s="1"/>
      <c r="AG109" s="309"/>
      <c r="AH109" s="309"/>
      <c r="AI109" s="309"/>
      <c r="AJ109" s="309"/>
      <c r="AK109" s="309"/>
    </row>
    <row r="110" spans="1:43" ht="18" thickTop="1" thickBot="1">
      <c r="B110" s="232" t="s">
        <v>459</v>
      </c>
      <c r="C110" s="206" t="s">
        <v>460</v>
      </c>
      <c r="D110" s="194"/>
      <c r="E110" s="198"/>
      <c r="F110" s="198"/>
      <c r="G110" s="200"/>
      <c r="I110" s="1"/>
      <c r="J110" s="290" t="s">
        <v>530</v>
      </c>
      <c r="K110" s="291"/>
      <c r="L110" s="291"/>
      <c r="M110" s="291"/>
      <c r="N110" s="291"/>
      <c r="O110" s="292"/>
      <c r="P110" s="85"/>
      <c r="Q110" s="85"/>
      <c r="R110" s="307"/>
      <c r="S110" s="307"/>
      <c r="T110" s="307"/>
      <c r="U110" s="307"/>
      <c r="V110" s="307"/>
      <c r="W110" s="307"/>
      <c r="X110" s="8"/>
      <c r="AF110" s="1"/>
      <c r="AG110" s="309"/>
      <c r="AH110" s="309"/>
      <c r="AI110" s="309"/>
      <c r="AJ110" s="309"/>
      <c r="AK110" s="309"/>
      <c r="AM110" s="307"/>
      <c r="AN110" s="307"/>
      <c r="AO110" s="307"/>
      <c r="AP110" s="307"/>
      <c r="AQ110" s="8"/>
    </row>
    <row r="111" spans="1:43" ht="18" thickTop="1" thickBot="1">
      <c r="B111" s="232" t="s">
        <v>462</v>
      </c>
      <c r="C111" s="203" t="s">
        <v>463</v>
      </c>
      <c r="D111" s="194"/>
      <c r="E111" s="198"/>
      <c r="F111" s="198"/>
      <c r="G111" s="200"/>
      <c r="I111" s="1"/>
      <c r="J111" s="290" t="s">
        <v>528</v>
      </c>
      <c r="K111" s="291"/>
      <c r="L111" s="291"/>
      <c r="M111" s="291"/>
      <c r="N111" s="291"/>
      <c r="O111" s="292"/>
      <c r="P111" s="184"/>
      <c r="Q111" s="184"/>
      <c r="W111" s="3"/>
      <c r="X111" s="3"/>
      <c r="Z111" s="1"/>
      <c r="AA111" s="309"/>
      <c r="AB111" s="309"/>
      <c r="AC111" s="309"/>
      <c r="AD111" s="309"/>
      <c r="AE111" s="309"/>
      <c r="AG111" s="323"/>
      <c r="AH111" s="307"/>
      <c r="AI111" s="307"/>
      <c r="AJ111" s="307"/>
    </row>
    <row r="112" spans="1:43" ht="18" customHeight="1" thickTop="1" thickBot="1">
      <c r="B112" s="232" t="s">
        <v>517</v>
      </c>
      <c r="C112" s="203" t="s">
        <v>465</v>
      </c>
      <c r="D112" s="194"/>
      <c r="E112" s="198"/>
      <c r="F112" s="198"/>
      <c r="G112" s="200"/>
      <c r="I112" s="1"/>
      <c r="J112" s="287" t="s">
        <v>531</v>
      </c>
      <c r="K112" s="288"/>
      <c r="L112" s="288"/>
      <c r="M112" s="288"/>
      <c r="N112" s="288"/>
      <c r="O112" s="289"/>
      <c r="P112" s="183"/>
      <c r="Q112" s="183"/>
      <c r="W112" s="3"/>
      <c r="X112" s="3"/>
      <c r="Z112" s="1"/>
      <c r="AB112" s="309"/>
      <c r="AC112" s="309"/>
      <c r="AD112" s="309"/>
      <c r="AE112" s="309"/>
      <c r="AG112" s="307"/>
      <c r="AH112" s="307"/>
      <c r="AI112" s="307"/>
      <c r="AJ112" s="307"/>
    </row>
    <row r="113" spans="2:43" ht="16">
      <c r="B113" s="232" t="s">
        <v>466</v>
      </c>
      <c r="C113" s="203" t="s">
        <v>467</v>
      </c>
      <c r="D113" s="194"/>
      <c r="E113" s="198"/>
      <c r="F113" s="198"/>
      <c r="G113" s="200"/>
      <c r="I113" s="1"/>
      <c r="P113" s="3"/>
      <c r="Q113" s="3"/>
      <c r="W113" s="3"/>
      <c r="X113" s="3"/>
      <c r="Z113" s="1"/>
      <c r="AA113" s="320"/>
      <c r="AB113" s="320"/>
      <c r="AC113" s="320"/>
      <c r="AD113" s="320"/>
      <c r="AI113" s="3"/>
      <c r="AJ113" s="3"/>
    </row>
    <row r="114" spans="2:43" ht="16">
      <c r="B114" s="232" t="s">
        <v>468</v>
      </c>
      <c r="C114" s="203" t="s">
        <v>469</v>
      </c>
      <c r="D114" s="194"/>
      <c r="E114" s="198"/>
      <c r="F114" s="198"/>
      <c r="G114" s="200"/>
      <c r="I114" s="1"/>
      <c r="U114" s="3"/>
      <c r="V114" s="3"/>
      <c r="W114" s="3"/>
      <c r="AF114" s="1"/>
      <c r="AH114" s="309"/>
      <c r="AI114" s="309"/>
      <c r="AJ114" s="309"/>
      <c r="AK114" s="309"/>
      <c r="AO114" s="3"/>
      <c r="AP114" s="3"/>
    </row>
    <row r="115" spans="2:43" ht="16">
      <c r="B115" s="232" t="s">
        <v>518</v>
      </c>
      <c r="C115" s="203" t="s">
        <v>519</v>
      </c>
      <c r="D115" s="194"/>
      <c r="E115" s="198"/>
      <c r="F115" s="198"/>
      <c r="G115" s="200"/>
      <c r="I115" s="1"/>
      <c r="U115" s="3"/>
      <c r="V115" s="3"/>
      <c r="W115" s="3"/>
      <c r="AF115" s="1"/>
      <c r="AO115" s="3"/>
      <c r="AP115" s="3"/>
    </row>
    <row r="116" spans="2:43" ht="16">
      <c r="B116" s="232" t="s">
        <v>479</v>
      </c>
      <c r="C116" s="203" t="s">
        <v>480</v>
      </c>
      <c r="D116" s="194"/>
      <c r="E116" s="198"/>
      <c r="F116" s="198"/>
      <c r="G116" s="200"/>
      <c r="I116" s="1"/>
      <c r="U116" s="3"/>
      <c r="V116" s="3"/>
      <c r="W116" s="3"/>
      <c r="AF116" s="1"/>
      <c r="AO116" s="3"/>
      <c r="AP116" s="3"/>
    </row>
    <row r="117" spans="2:43" ht="16">
      <c r="B117" s="232" t="s">
        <v>444</v>
      </c>
      <c r="C117" s="203" t="s">
        <v>445</v>
      </c>
      <c r="D117" s="194"/>
      <c r="E117" s="198"/>
      <c r="F117" s="198"/>
      <c r="G117" s="200"/>
      <c r="I117" s="1"/>
      <c r="U117" s="3"/>
      <c r="V117" s="3"/>
      <c r="W117" s="3"/>
      <c r="AF117" s="1"/>
      <c r="AO117" s="3"/>
      <c r="AP117" s="3"/>
    </row>
    <row r="118" spans="2:43" ht="16">
      <c r="B118" s="232" t="s">
        <v>446</v>
      </c>
      <c r="C118" s="203" t="s">
        <v>447</v>
      </c>
      <c r="D118" s="194"/>
      <c r="E118" s="198"/>
      <c r="F118" s="198"/>
      <c r="G118" s="200"/>
      <c r="I118" s="1"/>
      <c r="U118" s="3"/>
      <c r="V118" s="3"/>
      <c r="W118" s="3"/>
      <c r="AF118" s="1"/>
      <c r="AO118" s="3"/>
      <c r="AP118" s="3"/>
    </row>
    <row r="119" spans="2:43" ht="16">
      <c r="B119" s="232" t="s">
        <v>448</v>
      </c>
      <c r="C119" s="203" t="s">
        <v>449</v>
      </c>
      <c r="D119" s="194"/>
      <c r="E119" s="198"/>
      <c r="F119" s="198"/>
      <c r="G119" s="200"/>
      <c r="I119" s="1"/>
      <c r="O119" s="3"/>
      <c r="U119" s="3"/>
      <c r="V119" s="3"/>
      <c r="W119" s="3"/>
      <c r="AO119" s="3"/>
      <c r="AP119" s="3"/>
    </row>
    <row r="120" spans="2:43" ht="14">
      <c r="B120" s="204" t="s">
        <v>520</v>
      </c>
      <c r="C120" s="205" t="s">
        <v>521</v>
      </c>
      <c r="D120" s="194"/>
      <c r="E120" s="198"/>
      <c r="F120" s="198"/>
      <c r="G120" s="200"/>
      <c r="W120" s="3"/>
      <c r="AP120" s="3"/>
    </row>
    <row r="121" spans="2:43" ht="14">
      <c r="B121" s="204" t="s">
        <v>450</v>
      </c>
      <c r="C121" s="205" t="s">
        <v>451</v>
      </c>
      <c r="D121" s="194"/>
      <c r="E121" s="198"/>
      <c r="F121" s="198"/>
      <c r="G121" s="200"/>
      <c r="P121" s="3"/>
      <c r="W121" s="3"/>
      <c r="X121" s="3"/>
      <c r="AP121" s="3"/>
      <c r="AQ121" s="3"/>
    </row>
    <row r="122" spans="2:43" ht="16">
      <c r="B122" s="232" t="s">
        <v>522</v>
      </c>
      <c r="C122" s="203" t="s">
        <v>523</v>
      </c>
      <c r="D122" s="194"/>
      <c r="E122" s="198"/>
      <c r="F122" s="198"/>
      <c r="G122" s="200"/>
      <c r="W122" s="3"/>
      <c r="X122" s="3"/>
      <c r="AP122" s="3"/>
      <c r="AQ122" s="3"/>
    </row>
    <row r="123" spans="2:43" ht="16">
      <c r="B123" s="232" t="s">
        <v>482</v>
      </c>
      <c r="C123" s="203" t="s">
        <v>483</v>
      </c>
      <c r="D123" s="194"/>
      <c r="E123" s="198"/>
      <c r="F123" s="198"/>
      <c r="G123" s="200"/>
      <c r="W123" s="3"/>
      <c r="X123" s="3"/>
      <c r="AJ123" s="3"/>
      <c r="AK123" s="3"/>
      <c r="AP123" s="3"/>
      <c r="AQ123" s="3"/>
    </row>
    <row r="124" spans="2:43" ht="14">
      <c r="B124" s="204" t="s">
        <v>524</v>
      </c>
      <c r="C124" s="205" t="s">
        <v>519</v>
      </c>
      <c r="D124" s="194"/>
      <c r="E124" s="198"/>
      <c r="F124" s="198"/>
      <c r="G124" s="200"/>
      <c r="W124" s="3"/>
      <c r="X124" s="3"/>
      <c r="AP124" s="3"/>
      <c r="AQ124" s="3"/>
    </row>
    <row r="125" spans="2:43" ht="17" thickBot="1">
      <c r="B125" s="238" t="s">
        <v>525</v>
      </c>
      <c r="C125" s="245" t="s">
        <v>526</v>
      </c>
      <c r="D125" s="235"/>
      <c r="E125" s="246"/>
      <c r="F125" s="246"/>
      <c r="G125" s="247"/>
      <c r="W125" s="3"/>
      <c r="X125" s="3"/>
      <c r="AP125" s="3"/>
      <c r="AQ125" s="3"/>
    </row>
    <row r="126" spans="2:43" ht="14">
      <c r="D126" s="142">
        <f>SUM(E82,F82,E90,F90,E96,F96,E126,F126)</f>
        <v>0</v>
      </c>
      <c r="E126" s="142">
        <f>SUM(E98:E125)</f>
        <v>0</v>
      </c>
      <c r="F126" s="142">
        <f>SUM(F98:F125)</f>
        <v>0</v>
      </c>
      <c r="G126"/>
      <c r="W126" s="3"/>
      <c r="X126" s="3"/>
      <c r="AP126" s="3"/>
      <c r="AQ126" s="3"/>
    </row>
    <row r="127" spans="2:43">
      <c r="E127"/>
      <c r="F127"/>
      <c r="G127"/>
      <c r="W127" s="3"/>
      <c r="X127" s="3"/>
      <c r="AP127" s="3"/>
      <c r="AQ127" s="3"/>
    </row>
    <row r="128" spans="2:43">
      <c r="E128"/>
      <c r="F128"/>
      <c r="G128"/>
      <c r="W128" s="3"/>
      <c r="X128" s="3"/>
      <c r="AP128" s="3"/>
      <c r="AQ128" s="3"/>
    </row>
    <row r="129" spans="5:43">
      <c r="E129"/>
      <c r="F129"/>
      <c r="G129"/>
      <c r="W129" s="3"/>
      <c r="X129" s="3"/>
      <c r="AP129" s="3"/>
      <c r="AQ129" s="3"/>
    </row>
    <row r="130" spans="5:43">
      <c r="E130"/>
      <c r="F130"/>
      <c r="G130"/>
      <c r="X130" s="3"/>
      <c r="AQ130" s="3"/>
    </row>
    <row r="131" spans="5:43">
      <c r="E131"/>
      <c r="F131"/>
      <c r="G131"/>
    </row>
    <row r="132" spans="5:43">
      <c r="E132"/>
      <c r="F132"/>
      <c r="G132"/>
    </row>
    <row r="133" spans="5:43">
      <c r="E133"/>
      <c r="F133"/>
      <c r="G133"/>
    </row>
    <row r="134" spans="5:43">
      <c r="E134"/>
      <c r="F134"/>
      <c r="G134"/>
    </row>
    <row r="135" spans="5:43">
      <c r="E135"/>
      <c r="F135"/>
      <c r="G135"/>
    </row>
    <row r="136" spans="5:43">
      <c r="E136"/>
      <c r="F136"/>
      <c r="G136"/>
    </row>
    <row r="137" spans="5:43">
      <c r="E137"/>
      <c r="F137"/>
      <c r="G137"/>
    </row>
    <row r="138" spans="5:43">
      <c r="E138"/>
      <c r="F138"/>
      <c r="G138"/>
    </row>
    <row r="139" spans="5:43">
      <c r="E139"/>
      <c r="F139"/>
      <c r="G139"/>
    </row>
    <row r="140" spans="5:43">
      <c r="E140"/>
      <c r="F140"/>
      <c r="G140"/>
    </row>
    <row r="141" spans="5:43">
      <c r="E141"/>
      <c r="F141"/>
      <c r="G141"/>
    </row>
    <row r="142" spans="5:43">
      <c r="E142"/>
      <c r="F142"/>
      <c r="G142"/>
    </row>
    <row r="143" spans="5:43">
      <c r="E143"/>
      <c r="F143"/>
      <c r="G143"/>
    </row>
    <row r="144" spans="5:43">
      <c r="E144"/>
      <c r="F144"/>
      <c r="G144"/>
    </row>
    <row r="145" spans="5:7">
      <c r="E145"/>
      <c r="F145"/>
      <c r="G145"/>
    </row>
  </sheetData>
  <mergeCells count="139">
    <mergeCell ref="J105:O105"/>
    <mergeCell ref="J100:O100"/>
    <mergeCell ref="J101:O101"/>
    <mergeCell ref="J102:O102"/>
    <mergeCell ref="J97:O97"/>
    <mergeCell ref="J109:O109"/>
    <mergeCell ref="J108:O108"/>
    <mergeCell ref="J107:O107"/>
    <mergeCell ref="J106:O106"/>
    <mergeCell ref="J104:O104"/>
    <mergeCell ref="J103:O103"/>
    <mergeCell ref="E6:F6"/>
    <mergeCell ref="B60:G60"/>
    <mergeCell ref="O70:O74"/>
    <mergeCell ref="L70:L74"/>
    <mergeCell ref="E13:F13"/>
    <mergeCell ref="J65:N65"/>
    <mergeCell ref="J66:O66"/>
    <mergeCell ref="M12:N12"/>
    <mergeCell ref="B66:F66"/>
    <mergeCell ref="N70:N74"/>
    <mergeCell ref="M67:N67"/>
    <mergeCell ref="M70:M74"/>
    <mergeCell ref="E37:F37"/>
    <mergeCell ref="B54:G54"/>
    <mergeCell ref="B53:G53"/>
    <mergeCell ref="B67:G67"/>
    <mergeCell ref="M29:N29"/>
    <mergeCell ref="J11:M11"/>
    <mergeCell ref="M45:N45"/>
    <mergeCell ref="B35:E36"/>
    <mergeCell ref="B68:C68"/>
    <mergeCell ref="E68:F68"/>
    <mergeCell ref="U82:V82"/>
    <mergeCell ref="R85:W85"/>
    <mergeCell ref="AA75:AC75"/>
    <mergeCell ref="B75:C75"/>
    <mergeCell ref="J95:O95"/>
    <mergeCell ref="J98:O98"/>
    <mergeCell ref="J99:O99"/>
    <mergeCell ref="J94:O94"/>
    <mergeCell ref="J75:J77"/>
    <mergeCell ref="K75:K77"/>
    <mergeCell ref="L75:L77"/>
    <mergeCell ref="J90:O90"/>
    <mergeCell ref="J91:O91"/>
    <mergeCell ref="J93:O93"/>
    <mergeCell ref="J92:O92"/>
    <mergeCell ref="J81:O81"/>
    <mergeCell ref="J82:O82"/>
    <mergeCell ref="J96:O96"/>
    <mergeCell ref="R84:W84"/>
    <mergeCell ref="AM103:AQ103"/>
    <mergeCell ref="AM107:AQ107"/>
    <mergeCell ref="R105:W105"/>
    <mergeCell ref="AM104:AQ104"/>
    <mergeCell ref="AM105:AQ105"/>
    <mergeCell ref="AG86:AJ86"/>
    <mergeCell ref="AG90:AJ90"/>
    <mergeCell ref="AG91:AJ91"/>
    <mergeCell ref="R87:W87"/>
    <mergeCell ref="R88:W88"/>
    <mergeCell ref="R89:W89"/>
    <mergeCell ref="AG89:AJ89"/>
    <mergeCell ref="AM102:AQ102"/>
    <mergeCell ref="AG87:AJ87"/>
    <mergeCell ref="AG85:AJ85"/>
    <mergeCell ref="AA111:AE111"/>
    <mergeCell ref="AM108:AQ108"/>
    <mergeCell ref="AA113:AD113"/>
    <mergeCell ref="AH114:AK114"/>
    <mergeCell ref="R110:W110"/>
    <mergeCell ref="AG110:AK110"/>
    <mergeCell ref="R107:W107"/>
    <mergeCell ref="AG92:AJ92"/>
    <mergeCell ref="AG93:AJ93"/>
    <mergeCell ref="AG104:AK104"/>
    <mergeCell ref="AG105:AK105"/>
    <mergeCell ref="AG95:AJ95"/>
    <mergeCell ref="AG96:AJ96"/>
    <mergeCell ref="AG97:AJ97"/>
    <mergeCell ref="R103:W103"/>
    <mergeCell ref="AG102:AK102"/>
    <mergeCell ref="AG94:AJ94"/>
    <mergeCell ref="R104:W104"/>
    <mergeCell ref="AA103:AD103"/>
    <mergeCell ref="AG103:AK103"/>
    <mergeCell ref="AG111:AJ111"/>
    <mergeCell ref="AB112:AE112"/>
    <mergeCell ref="AG112:AJ112"/>
    <mergeCell ref="R109:W109"/>
    <mergeCell ref="P27:Q27"/>
    <mergeCell ref="AM110:AP110"/>
    <mergeCell ref="AG106:AK106"/>
    <mergeCell ref="AM106:AQ106"/>
    <mergeCell ref="AG107:AK107"/>
    <mergeCell ref="AG109:AK109"/>
    <mergeCell ref="R106:W106"/>
    <mergeCell ref="H1:O1"/>
    <mergeCell ref="AA6:AC6"/>
    <mergeCell ref="AG6:AJ6"/>
    <mergeCell ref="U6:V6"/>
    <mergeCell ref="Z1:AP1"/>
    <mergeCell ref="Z2:AP2"/>
    <mergeCell ref="AA7:AC7"/>
    <mergeCell ref="Z3:AP3"/>
    <mergeCell ref="Z4:AP4"/>
    <mergeCell ref="O2:W2"/>
    <mergeCell ref="AM6:AP6"/>
    <mergeCell ref="M6:N6"/>
    <mergeCell ref="AM7:AO7"/>
    <mergeCell ref="O3:W3"/>
    <mergeCell ref="O4:W4"/>
    <mergeCell ref="AG108:AK108"/>
    <mergeCell ref="AG75:AJ75"/>
    <mergeCell ref="AM14:AP14"/>
    <mergeCell ref="U81:V81"/>
    <mergeCell ref="U45:V45"/>
    <mergeCell ref="M75:M77"/>
    <mergeCell ref="N75:N77"/>
    <mergeCell ref="O75:O77"/>
    <mergeCell ref="J112:O112"/>
    <mergeCell ref="J110:O110"/>
    <mergeCell ref="J111:O111"/>
    <mergeCell ref="AM67:AN67"/>
    <mergeCell ref="U67:V67"/>
    <mergeCell ref="AM37:AP37"/>
    <mergeCell ref="AM38:AN38"/>
    <mergeCell ref="AG58:AL58"/>
    <mergeCell ref="R64:W64"/>
    <mergeCell ref="P19:Q19"/>
    <mergeCell ref="AA66:AD66"/>
    <mergeCell ref="AG66:AJ66"/>
    <mergeCell ref="AA67:AB67"/>
    <mergeCell ref="AG37:AJ37"/>
    <mergeCell ref="AA20:AD20"/>
    <mergeCell ref="AA35:AD35"/>
    <mergeCell ref="J60:P61"/>
    <mergeCell ref="P28:Q28"/>
  </mergeCells>
  <hyperlinks>
    <hyperlink ref="B54" r:id="rId1" xr:uid="{00000000-0004-0000-0000-000000000000}"/>
  </hyperlinks>
  <pageMargins left="0" right="0" top="0.25" bottom="0.25" header="0.5" footer="0.5"/>
  <pageSetup scale="56" fitToHeight="2" orientation="landscape" copies="10" r:id="rId2"/>
  <headerFooter alignWithMargins="0"/>
  <rowBreaks count="1" manualBreakCount="1">
    <brk id="54" max="2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POSC 2021-2022</vt:lpstr>
      <vt:lpstr>'POSC 2021-2022'!Print_Area</vt:lpstr>
    </vt:vector>
  </TitlesOfParts>
  <Manager/>
  <Company>PVAMU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Victoria G Pearce</dc:creator>
  <cp:keywords/>
  <dc:description/>
  <cp:lastModifiedBy>Nojeim, Michael</cp:lastModifiedBy>
  <cp:revision/>
  <cp:lastPrinted>2026-10-05T21:12:31Z</cp:lastPrinted>
  <dcterms:created xsi:type="dcterms:W3CDTF">2006-04-21T17:35:49Z</dcterms:created>
  <dcterms:modified xsi:type="dcterms:W3CDTF">2026-10-06T16:13:10Z</dcterms:modified>
  <cp:category/>
  <cp:contentStatus/>
</cp:coreProperties>
</file>